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Study Data" sheetId="2" state="visible" r:id="rId2"/>
    <sheet xmlns:r="http://schemas.openxmlformats.org/officeDocument/2006/relationships" name="Calc Engine" sheetId="3" state="hidden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MMM D, YYYY"/>
    <numFmt numFmtId="166" formatCode="0.0%"/>
    <numFmt numFmtId="167" formatCode="MMM D"/>
  </numFmts>
  <fonts count="16">
    <font>
      <name val="Calibri"/>
      <family val="2"/>
      <color theme="1"/>
      <sz val="11"/>
      <scheme val="minor"/>
    </font>
    <font>
      <name val="Calibri"/>
      <color rgb="00E2E8F0"/>
      <sz val="10"/>
    </font>
    <font>
      <name val="Calibri"/>
      <b val="1"/>
      <color rgb="0064748B"/>
      <sz val="9"/>
    </font>
    <font>
      <name val="Calibri"/>
      <b val="1"/>
      <color rgb="00FFFFFF"/>
      <sz val="18"/>
    </font>
    <font>
      <name val="Calibri"/>
      <color rgb="0064748B"/>
      <sz val="11"/>
    </font>
    <font>
      <name val="Calibri"/>
      <color rgb="00475569"/>
      <sz val="9"/>
    </font>
    <font>
      <name val="Calibri"/>
      <color rgb="0064748B"/>
      <sz val="10"/>
    </font>
    <font>
      <name val="Calibri"/>
      <b val="1"/>
      <color rgb="00FFFFFF"/>
      <sz val="26"/>
    </font>
    <font>
      <name val="Calibri"/>
      <b val="1"/>
      <color rgb="0006B6D4"/>
      <sz val="12"/>
    </font>
    <font>
      <name val="Calibri"/>
      <color rgb="00FFFFFF"/>
      <sz val="10"/>
    </font>
    <font>
      <name val="Calibri"/>
      <color rgb="0010B981"/>
      <sz val="10"/>
    </font>
    <font>
      <name val="Calibri"/>
      <color rgb="00F59E0B"/>
      <sz val="10"/>
    </font>
    <font>
      <name val="Calibri"/>
      <b val="1"/>
      <color rgb="0006B6D4"/>
      <sz val="11"/>
    </font>
    <font>
      <name val="Calibri"/>
      <b val="1"/>
      <color rgb="00F59E0B"/>
      <sz val="14"/>
    </font>
    <font>
      <name val="Calibri"/>
      <color rgb="003B82F6"/>
      <sz val="10"/>
    </font>
    <font>
      <name val="Calibri"/>
      <color rgb="00F43F5E"/>
      <sz val="10"/>
    </font>
  </fonts>
  <fills count="5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1E293B"/>
      </patternFill>
    </fill>
    <fill>
      <patternFill patternType="solid">
        <fgColor rgb="00111B2E"/>
      </patternFill>
    </fill>
  </fills>
  <borders count="18">
    <border>
      <left/>
      <right/>
      <top/>
      <bottom/>
      <diagonal/>
    </border>
    <border>
      <left style="thin">
        <color rgb="00334155"/>
      </left>
      <right style="thin">
        <color rgb="00334155"/>
      </right>
      <top style="thin">
        <color rgb="00334155"/>
      </top>
      <bottom style="thin">
        <color rgb="00334155"/>
      </bottom>
    </border>
    <border>
      <left style="thick">
        <color rgb="0010B981"/>
      </left>
      <right style="thin">
        <color rgb="00334155"/>
      </right>
      <top style="thin">
        <color rgb="00334155"/>
      </top>
      <bottom style="thin">
        <color rgb="00334155"/>
      </bottom>
    </border>
    <border>
      <left/>
      <right/>
      <top style="thin">
        <color rgb="00334155"/>
      </top>
      <bottom/>
      <diagonal/>
    </border>
    <border>
      <left/>
      <right style="thin">
        <color rgb="00334155"/>
      </right>
      <top style="thin">
        <color rgb="00334155"/>
      </top>
      <bottom/>
      <diagonal/>
    </border>
    <border>
      <left/>
      <right/>
      <top style="thin">
        <color rgb="00334155"/>
      </top>
      <bottom style="thin">
        <color rgb="00334155"/>
      </bottom>
      <diagonal/>
    </border>
    <border>
      <left/>
      <right style="thin">
        <color rgb="00334155"/>
      </right>
      <top style="thin">
        <color rgb="00334155"/>
      </top>
      <bottom style="thin">
        <color rgb="00334155"/>
      </bottom>
      <diagonal/>
    </border>
    <border>
      <left style="thick">
        <color rgb="0010B981"/>
      </left>
      <right/>
      <top/>
      <bottom/>
      <diagonal/>
    </border>
    <border>
      <left/>
      <right style="thin">
        <color rgb="00334155"/>
      </right>
      <top/>
      <bottom/>
      <diagonal/>
    </border>
    <border>
      <left style="thick">
        <color rgb="0010B981"/>
      </left>
      <right/>
      <top/>
      <bottom style="thin">
        <color rgb="00334155"/>
      </bottom>
      <diagonal/>
    </border>
    <border>
      <left/>
      <right/>
      <top/>
      <bottom style="thin">
        <color rgb="00334155"/>
      </bottom>
      <diagonal/>
    </border>
    <border>
      <left/>
      <right style="thin">
        <color rgb="00334155"/>
      </right>
      <top/>
      <bottom style="thin">
        <color rgb="00334155"/>
      </bottom>
      <diagonal/>
    </border>
    <border>
      <left style="thick">
        <color rgb="003B82F6"/>
      </left>
      <right style="thin">
        <color rgb="00334155"/>
      </right>
      <top style="thin">
        <color rgb="00334155"/>
      </top>
      <bottom style="thin">
        <color rgb="00334155"/>
      </bottom>
    </border>
    <border>
      <left style="thick">
        <color rgb="003B82F6"/>
      </left>
      <right/>
      <top/>
      <bottom/>
      <diagonal/>
    </border>
    <border>
      <left style="thick">
        <color rgb="003B82F6"/>
      </left>
      <right/>
      <top/>
      <bottom style="thin">
        <color rgb="00334155"/>
      </bottom>
      <diagonal/>
    </border>
    <border>
      <left style="thick">
        <color rgb="008B5CF6"/>
      </left>
      <right style="thin">
        <color rgb="00334155"/>
      </right>
      <top style="thin">
        <color rgb="00334155"/>
      </top>
      <bottom style="thin">
        <color rgb="00334155"/>
      </bottom>
    </border>
    <border>
      <left style="thick">
        <color rgb="008B5CF6"/>
      </left>
      <right/>
      <top/>
      <bottom/>
      <diagonal/>
    </border>
    <border>
      <left style="thick">
        <color rgb="008B5CF6"/>
      </left>
      <right/>
      <top/>
      <bottom style="thin">
        <color rgb="00334155"/>
      </bottom>
      <diagonal/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0" fillId="2" borderId="0" pivotButton="0" quotePrefix="0" xfId="0"/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right" vertical="center"/>
    </xf>
    <xf numFmtId="0" fontId="5" fillId="2" borderId="0" applyAlignment="1" pivotButton="0" quotePrefix="0" xfId="0">
      <alignment horizontal="right" vertical="center"/>
    </xf>
    <xf numFmtId="0" fontId="6" fillId="2" borderId="0" applyAlignment="1" pivotButton="0" quotePrefix="0" xfId="0">
      <alignment horizontal="left" vertical="center"/>
    </xf>
    <xf numFmtId="0" fontId="2" fillId="3" borderId="2" applyAlignment="1" pivotButton="0" quotePrefix="0" xfId="0">
      <alignment horizontal="left" vertical="bottom" indent="1"/>
    </xf>
    <xf numFmtId="0" fontId="0" fillId="0" borderId="5" pivotButton="0" quotePrefix="0" xfId="0"/>
    <xf numFmtId="0" fontId="0" fillId="0" borderId="6" pivotButton="0" quotePrefix="0" xfId="0"/>
    <xf numFmtId="0" fontId="2" fillId="3" borderId="12" applyAlignment="1" pivotButton="0" quotePrefix="0" xfId="0">
      <alignment horizontal="left" vertical="bottom" indent="1"/>
    </xf>
    <xf numFmtId="0" fontId="2" fillId="3" borderId="15" applyAlignment="1" pivotButton="0" quotePrefix="0" xfId="0">
      <alignment horizontal="left" vertical="bottom" indent="1"/>
    </xf>
    <xf numFmtId="0" fontId="7" fillId="3" borderId="2" applyAlignment="1" pivotButton="0" quotePrefix="0" xfId="0">
      <alignment horizontal="left" vertical="center" indent="1"/>
    </xf>
    <xf numFmtId="0" fontId="0" fillId="0" borderId="3" pivotButton="0" quotePrefix="0" xfId="0"/>
    <xf numFmtId="0" fontId="0" fillId="0" borderId="4" pivotButton="0" quotePrefix="0" xfId="0"/>
    <xf numFmtId="0" fontId="7" fillId="3" borderId="12" applyAlignment="1" pivotButton="0" quotePrefix="0" xfId="0">
      <alignment horizontal="left" vertical="center" indent="1"/>
    </xf>
    <xf numFmtId="0" fontId="7" fillId="3" borderId="15" applyAlignment="1" pivotButton="0" quotePrefix="0" xfId="0">
      <alignment horizontal="left" vertical="center" indent="1"/>
    </xf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4" pivotButton="0" quotePrefix="0" xfId="0"/>
    <xf numFmtId="0" fontId="0" fillId="0" borderId="17" pivotButton="0" quotePrefix="0" xfId="0"/>
    <xf numFmtId="0" fontId="5" fillId="3" borderId="2" applyAlignment="1" pivotButton="0" quotePrefix="0" xfId="0">
      <alignment horizontal="left" vertical="top" indent="1"/>
    </xf>
    <xf numFmtId="0" fontId="5" fillId="3" borderId="12" applyAlignment="1" pivotButton="0" quotePrefix="0" xfId="0">
      <alignment horizontal="left" vertical="top" indent="1"/>
    </xf>
    <xf numFmtId="0" fontId="5" fillId="3" borderId="15" applyAlignment="1" pivotButton="0" quotePrefix="0" xfId="0">
      <alignment horizontal="left" vertical="top" indent="1"/>
    </xf>
    <xf numFmtId="0" fontId="8" fillId="2" borderId="0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/>
    </xf>
    <xf numFmtId="0" fontId="1" fillId="4" borderId="1" applyAlignment="1" pivotButton="0" quotePrefix="0" xfId="0">
      <alignment horizontal="left" vertical="center"/>
    </xf>
    <xf numFmtId="0" fontId="10" fillId="4" borderId="1" applyAlignment="1" pivotButton="0" quotePrefix="0" xfId="0">
      <alignment horizontal="center" vertical="center"/>
    </xf>
    <xf numFmtId="0" fontId="1" fillId="4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left" vertical="center"/>
    </xf>
    <xf numFmtId="0" fontId="9" fillId="2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0" fillId="2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left" vertical="center"/>
    </xf>
    <xf numFmtId="0" fontId="9" fillId="4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9" fillId="2" borderId="1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12" fillId="3" borderId="1" pivotButton="0" quotePrefix="0" xfId="0"/>
    <xf numFmtId="0" fontId="13" fillId="3" borderId="1" applyAlignment="1" pivotButton="0" quotePrefix="0" xfId="0">
      <alignment horizontal="center" vertical="center"/>
    </xf>
    <xf numFmtId="167" fontId="1" fillId="4" borderId="1" applyAlignment="1" pivotButton="0" quotePrefix="0" xfId="0">
      <alignment horizontal="left" vertical="center"/>
    </xf>
    <xf numFmtId="0" fontId="14" fillId="4" borderId="1" applyAlignment="1" pivotButton="0" quotePrefix="0" xfId="0">
      <alignment horizontal="left" vertical="center"/>
    </xf>
    <xf numFmtId="0" fontId="0" fillId="4" borderId="1" pivotButton="0" quotePrefix="0" xfId="0"/>
    <xf numFmtId="167" fontId="1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5" fillId="2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center" vertical="center"/>
    </xf>
    <xf numFmtId="0" fontId="1" fillId="2" borderId="0" pivotButton="0" quotePrefix="0" xfId="0"/>
    <xf numFmtId="165" fontId="1" fillId="2" borderId="1" applyAlignment="1" pivotButton="0" quotePrefix="0" xfId="0">
      <alignment horizontal="left" vertical="center"/>
    </xf>
    <xf numFmtId="165" fontId="1" fillId="4" borderId="1" applyAlignment="1" pivotButton="0" quotePrefix="0" xfId="0">
      <alignment horizontal="left" vertical="center"/>
    </xf>
    <xf numFmtId="0" fontId="2" fillId="3" borderId="0" pivotButton="0" quotePrefix="0" xfId="0"/>
    <xf numFmtId="166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plotArea>
      <barChart>
        <barDir val="col"/>
        <grouping val="clustered"/>
        <ser>
          <idx val="0"/>
          <order val="0"/>
          <tx>
            <strRef>
              <f>'Calc Engine'!E1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'Calc Engine'!$D$2:$D$5</f>
            </numRef>
          </cat>
          <val>
            <numRef>
              <f>'Calc Engine'!$E$2:$E$5</f>
            </numRef>
          </val>
        </ser>
        <ser>
          <idx val="1"/>
          <order val="1"/>
          <tx>
            <strRef>
              <f>'Calc Engine'!F1</f>
            </strRef>
          </tx>
          <spPr>
            <a:solidFill xmlns:a="http://schemas.openxmlformats.org/drawingml/2006/main">
              <a:srgbClr val="334155"/>
            </a:solidFill>
            <a:ln xmlns:a="http://schemas.openxmlformats.org/drawingml/2006/main">
              <a:prstDash val="solid"/>
            </a:ln>
          </spPr>
          <cat>
            <numRef>
              <f>'Calc Engine'!$D$2:$D$5</f>
            </numRef>
          </cat>
          <val>
            <numRef>
              <f>'Calc Engine'!$F$2:$F$5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plotArea>
      <doughnutChart>
        <varyColors val="1"/>
        <ser>
          <idx val="0"/>
          <order val="0"/>
          <tx>
            <strRef>
              <f>'Calc Engine'!E8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0B981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3B82F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334155"/>
              </a:solidFill>
              <a:ln xmlns:a="http://schemas.openxmlformats.org/drawingml/2006/main">
                <a:prstDash val="solid"/>
              </a:ln>
            </spPr>
          </dPt>
          <cat>
            <numRef>
              <f>'Calc Engine'!$D$9:$D$11</f>
            </numRef>
          </cat>
          <val>
            <numRef>
              <f>'Calc Engine'!$E$9:$E$11</f>
            </numRef>
          </val>
        </ser>
        <dLbls>
          <showCatName val="1"/>
          <showPercent val="1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plotArea>
      <lineChart>
        <grouping val="standard"/>
        <ser>
          <idx val="0"/>
          <order val="0"/>
          <tx>
            <strRef>
              <f>'Calc Engine'!I1</f>
            </strRef>
          </tx>
          <spPr>
            <a:ln xmlns:a="http://schemas.openxmlformats.org/drawingml/2006/main">
              <a:solidFill>
                <a:srgbClr val="3B82F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'Calc Engine'!$H$2:$H$31</f>
            </numRef>
          </cat>
          <val>
            <numRef>
              <f>'Calc Engine'!$I$2:$I$31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Minutes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79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35</row>
      <rowOff>0</rowOff>
    </from>
    <ext cx="79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75</row>
      <rowOff>0</rowOff>
    </from>
    <ext cx="1620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0B981"/>
    <outlinePr summaryBelow="1" summaryRight="1"/>
    <pageSetUpPr/>
  </sheetPr>
  <dimension ref="A1:Q102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" customWidth="1" min="1" max="1"/>
    <col width="16" customWidth="1" min="2" max="2"/>
    <col width="16" customWidth="1" min="3" max="3"/>
    <col width="16" customWidth="1" min="4" max="4"/>
    <col width="2" customWidth="1" min="5" max="5"/>
    <col width="16" customWidth="1" min="6" max="6"/>
    <col width="16" customWidth="1" min="7" max="7"/>
    <col width="16" customWidth="1" min="8" max="8"/>
    <col width="2" customWidth="1" min="9" max="9"/>
    <col width="16" customWidth="1" min="10" max="10"/>
    <col width="16" customWidth="1" min="11" max="11"/>
    <col width="16" customWidth="1" min="12" max="12"/>
    <col width="2" customWidth="1" min="13" max="13"/>
    <col width="16" customWidth="1" min="14" max="14"/>
    <col width="16" customWidth="1" min="15" max="15"/>
    <col width="16" customWidth="1" min="16" max="16"/>
    <col width="2" customWidth="1" min="17" max="17"/>
  </cols>
  <sheetData>
    <row r="1" ht="10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</row>
    <row r="2" ht="10" customHeight="1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</row>
    <row r="3" ht="30" customHeight="1">
      <c r="A3" s="1" t="n"/>
      <c r="B3" s="2" t="inlineStr">
        <is>
          <t>GHL ARCHITECT DASHBOARD</t>
        </is>
      </c>
      <c r="E3" s="1" t="n"/>
      <c r="F3" s="1" t="n"/>
      <c r="G3" s="1" t="n"/>
      <c r="H3" s="1" t="n"/>
      <c r="I3" s="1" t="n"/>
      <c r="J3" s="3" t="inlineStr">
        <is>
          <t>Melanie Elver</t>
        </is>
      </c>
      <c r="M3" s="1" t="n"/>
      <c r="N3" s="4" t="inlineStr">
        <is>
          <t>Apr 1 – Apr 30, 2026</t>
        </is>
      </c>
      <c r="Q3" s="1" t="n"/>
    </row>
    <row r="4" ht="18" customHeight="1">
      <c r="A4" s="1" t="n"/>
      <c r="B4" s="5" t="inlineStr">
        <is>
          <t>30-Day CRM Mastery Program  ·  Apr 1 – Apr 30, 2026</t>
        </is>
      </c>
      <c r="I4" s="1" t="n"/>
      <c r="J4" s="1" t="n"/>
      <c r="K4" s="1" t="n"/>
      <c r="L4" s="1" t="n"/>
      <c r="M4" s="1" t="n"/>
      <c r="N4" s="1" t="n"/>
      <c r="O4" s="1" t="n"/>
      <c r="P4" s="1" t="n"/>
      <c r="Q4" s="1" t="n"/>
    </row>
    <row r="5" ht="12" customHeight="1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</row>
    <row r="6" ht="28" customHeight="1">
      <c r="A6" s="1" t="n"/>
      <c r="B6" s="6" t="inlineStr">
        <is>
          <t>DAYS COMPLETE</t>
        </is>
      </c>
      <c r="C6" s="7" t="n"/>
      <c r="D6" s="8" t="n"/>
      <c r="E6" s="1" t="n"/>
      <c r="F6" s="9" t="inlineStr">
        <is>
          <t>COMPLETION</t>
        </is>
      </c>
      <c r="G6" s="7" t="n"/>
      <c r="H6" s="8" t="n"/>
      <c r="I6" s="1" t="n"/>
      <c r="J6" s="10" t="inlineStr">
        <is>
          <t>HOURS LOGGED</t>
        </is>
      </c>
      <c r="K6" s="7" t="n"/>
      <c r="L6" s="8" t="n"/>
      <c r="M6" s="1" t="n"/>
      <c r="N6" s="6" t="inlineStr">
        <is>
          <t>PACE STATUS</t>
        </is>
      </c>
      <c r="O6" s="7" t="n"/>
      <c r="P6" s="8" t="n"/>
      <c r="Q6" s="1" t="n"/>
    </row>
    <row r="7" ht="28" customHeight="1">
      <c r="A7" s="1" t="n"/>
      <c r="B7" s="11">
        <f>'Calc Engine'!B2</f>
        <v/>
      </c>
      <c r="C7" s="12" t="n"/>
      <c r="D7" s="13" t="n"/>
      <c r="E7" s="1" t="n"/>
      <c r="F7" s="14">
        <f>TEXT('Calc Engine'!B6,"0.0%")</f>
        <v/>
      </c>
      <c r="G7" s="12" t="n"/>
      <c r="H7" s="13" t="n"/>
      <c r="I7" s="1" t="n"/>
      <c r="J7" s="15">
        <f>TEXT(INT('Calc Engine'!B9),"0")&amp;"h "&amp;TEXT(MOD('Calc Engine'!B8,60),"00")&amp;"m"</f>
        <v/>
      </c>
      <c r="K7" s="12" t="n"/>
      <c r="L7" s="13" t="n"/>
      <c r="M7" s="1" t="n"/>
      <c r="N7" s="11" t="inlineStr">
        <is>
          <t>ON TRACK</t>
        </is>
      </c>
      <c r="O7" s="12" t="n"/>
      <c r="P7" s="13" t="n"/>
      <c r="Q7" s="1" t="n"/>
    </row>
    <row r="8" ht="28" customHeight="1">
      <c r="A8" s="1" t="n"/>
      <c r="B8" s="16" t="n"/>
      <c r="C8" s="17" t="n"/>
      <c r="D8" s="18" t="n"/>
      <c r="E8" s="1" t="n"/>
      <c r="F8" s="19" t="n"/>
      <c r="G8" s="17" t="n"/>
      <c r="H8" s="18" t="n"/>
      <c r="I8" s="1" t="n"/>
      <c r="J8" s="20" t="n"/>
      <c r="K8" s="17" t="n"/>
      <c r="L8" s="18" t="n"/>
      <c r="M8" s="1" t="n"/>
      <c r="N8" s="16" t="n"/>
      <c r="O8" s="17" t="n"/>
      <c r="P8" s="18" t="n"/>
      <c r="Q8" s="1" t="n"/>
    </row>
    <row r="9" ht="28" customHeight="1">
      <c r="A9" s="1" t="n"/>
      <c r="B9" s="21" t="inlineStr">
        <is>
          <t>of 30 days</t>
        </is>
      </c>
      <c r="C9" s="7" t="n"/>
      <c r="D9" s="8" t="n"/>
      <c r="E9" s="1" t="n"/>
      <c r="F9" s="22" t="inlineStr">
        <is>
          <t>target: 100%</t>
        </is>
      </c>
      <c r="G9" s="7" t="n"/>
      <c r="H9" s="8" t="n"/>
      <c r="I9" s="1" t="n"/>
      <c r="J9" s="23">
        <f>TEXT(INT('Calc Engine'!B10),"0")&amp;"h "&amp;TEXT(MOD('Calc Engine'!B7,60),"00")&amp;"m total planned"</f>
        <v/>
      </c>
      <c r="K9" s="7" t="n"/>
      <c r="L9" s="8" t="n"/>
      <c r="M9" s="1" t="n"/>
      <c r="N9" s="21" t="inlineStr">
        <is>
          <t>Day 1 of 30</t>
        </is>
      </c>
      <c r="O9" s="7" t="n"/>
      <c r="P9" s="8" t="n"/>
      <c r="Q9" s="1" t="n"/>
    </row>
    <row r="10" ht="12" customHeight="1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</row>
    <row r="11">
      <c r="A11" s="1" t="n"/>
      <c r="B11" s="24" t="inlineStr">
        <is>
          <t>⬡  WEEKLY PROGRESS</t>
        </is>
      </c>
      <c r="I11" s="1" t="n"/>
      <c r="J11" s="24" t="inlineStr">
        <is>
          <t>⬡  MODULE MASTERY</t>
        </is>
      </c>
      <c r="Q11" s="1" t="n"/>
    </row>
    <row r="12">
      <c r="A12" s="1" t="n"/>
      <c r="B12" s="25" t="inlineStr">
        <is>
          <t>WEEK</t>
        </is>
      </c>
      <c r="C12" s="25" t="inlineStr">
        <is>
          <t>DAYS</t>
        </is>
      </c>
      <c r="D12" s="25" t="inlineStr">
        <is>
          <t>DONE</t>
        </is>
      </c>
      <c r="E12" s="25" t="inlineStr">
        <is>
          <t>TOTAL MIN</t>
        </is>
      </c>
      <c r="F12" s="25" t="inlineStr">
        <is>
          <t>PROGRESS</t>
        </is>
      </c>
      <c r="G12" s="25" t="inlineStr">
        <is>
          <t>STATUS</t>
        </is>
      </c>
      <c r="H12" s="25" t="inlineStr"/>
      <c r="I12" s="1" t="n"/>
      <c r="J12" s="25" t="inlineStr">
        <is>
          <t>MODULE</t>
        </is>
      </c>
      <c r="K12" s="25" t="inlineStr">
        <is>
          <t>DONE</t>
        </is>
      </c>
      <c r="L12" s="25" t="inlineStr">
        <is>
          <t>TOTAL</t>
        </is>
      </c>
      <c r="M12" s="25" t="inlineStr">
        <is>
          <t>PROGRESS</t>
        </is>
      </c>
      <c r="N12" s="25" t="inlineStr">
        <is>
          <t>STATUS</t>
        </is>
      </c>
      <c r="O12" s="25" t="inlineStr"/>
      <c r="P12" s="25" t="inlineStr"/>
      <c r="Q12" s="1" t="n"/>
    </row>
    <row r="13">
      <c r="A13" s="1" t="n"/>
      <c r="B13" s="26" t="inlineStr">
        <is>
          <t>Week 1</t>
        </is>
      </c>
      <c r="C13" s="27" t="inlineStr">
        <is>
          <t>Days 1-7</t>
        </is>
      </c>
      <c r="D13" s="28">
        <f>'Calc Engine'!B13</f>
        <v/>
      </c>
      <c r="E13" s="29">
        <f>'Calc Engine'!B12</f>
        <v/>
      </c>
      <c r="F13" s="30">
        <f>IF(E13&gt;0,REPT("█",INT(D13/E13*10))&amp;REPT("░",10-INT(D13/E13*10)),"░░░░░░░░░░")</f>
        <v/>
      </c>
      <c r="G13" s="27">
        <f>IF(D13=E13,"✅ Done",IF(D13&gt;0,"🔄 Active","⬜ Pending"))</f>
        <v/>
      </c>
      <c r="H13" s="27" t="n"/>
      <c r="I13" s="1" t="n"/>
      <c r="J13" s="26" t="inlineStr">
        <is>
          <t>M0: Start Here</t>
        </is>
      </c>
      <c r="K13" s="28">
        <f>'Calc Engine'!B22</f>
        <v/>
      </c>
      <c r="L13" s="29">
        <f>'Calc Engine'!B21</f>
        <v/>
      </c>
      <c r="M13" s="30">
        <f>IF(L13&gt;0,REPT("█",INT(K13/L13*10))&amp;REPT("░",10-INT(K13/L13*10)),"░░░░░░░░░░")</f>
        <v/>
      </c>
      <c r="N13" s="27">
        <f>IF(K13=L13,"✅ Complete",IF(K13&gt;0,"🔄 Active","⬜ Locked"))</f>
        <v/>
      </c>
      <c r="O13" s="31" t="n"/>
      <c r="P13" s="31" t="n"/>
      <c r="Q13" s="1" t="n"/>
    </row>
    <row r="14">
      <c r="A14" s="1" t="n"/>
      <c r="B14" s="32" t="inlineStr">
        <is>
          <t>Week 2</t>
        </is>
      </c>
      <c r="C14" s="33" t="inlineStr">
        <is>
          <t>Days 8-14</t>
        </is>
      </c>
      <c r="D14" s="34">
        <f>'Calc Engine'!B15</f>
        <v/>
      </c>
      <c r="E14" s="35">
        <f>'Calc Engine'!B14</f>
        <v/>
      </c>
      <c r="F14" s="36">
        <f>IF(E14&gt;0,REPT("█",INT(D14/E14*10))&amp;REPT("░",10-INT(D14/E14*10)),"░░░░░░░░░░")</f>
        <v/>
      </c>
      <c r="G14" s="33">
        <f>IF(D14=E14,"✅ Done",IF(D14&gt;0,"🔄 Active","⬜ Pending"))</f>
        <v/>
      </c>
      <c r="H14" s="33" t="n"/>
      <c r="I14" s="1" t="n"/>
      <c r="J14" s="32" t="inlineStr">
        <is>
          <t>M1: Foundation</t>
        </is>
      </c>
      <c r="K14" s="34">
        <f>'Calc Engine'!B24</f>
        <v/>
      </c>
      <c r="L14" s="35">
        <f>'Calc Engine'!B23</f>
        <v/>
      </c>
      <c r="M14" s="36">
        <f>IF(L14&gt;0,REPT("█",INT(K14/L14*10))&amp;REPT("░",10-INT(K14/L14*10)),"░░░░░░░░░░")</f>
        <v/>
      </c>
      <c r="N14" s="33">
        <f>IF(K14=L14,"✅ Complete",IF(K14&gt;0,"🔄 Active","⬜ Locked"))</f>
        <v/>
      </c>
      <c r="O14" s="37" t="n"/>
      <c r="P14" s="37" t="n"/>
      <c r="Q14" s="1" t="n"/>
    </row>
    <row r="15">
      <c r="A15" s="1" t="n"/>
      <c r="B15" s="26" t="inlineStr">
        <is>
          <t>Week 3</t>
        </is>
      </c>
      <c r="C15" s="27" t="inlineStr">
        <is>
          <t>Days 15-21</t>
        </is>
      </c>
      <c r="D15" s="28">
        <f>'Calc Engine'!B17</f>
        <v/>
      </c>
      <c r="E15" s="29">
        <f>'Calc Engine'!B16</f>
        <v/>
      </c>
      <c r="F15" s="30">
        <f>IF(E15&gt;0,REPT("█",INT(D15/E15*10))&amp;REPT("░",10-INT(D15/E15*10)),"░░░░░░░░░░")</f>
        <v/>
      </c>
      <c r="G15" s="27">
        <f>IF(D15=E15,"✅ Done",IF(D15&gt;0,"🔄 Active","⬜ Pending"))</f>
        <v/>
      </c>
      <c r="H15" s="27" t="n"/>
      <c r="I15" s="1" t="n"/>
      <c r="J15" s="26" t="inlineStr">
        <is>
          <t>M2: Setup &amp; Config</t>
        </is>
      </c>
      <c r="K15" s="28">
        <f>'Calc Engine'!B26</f>
        <v/>
      </c>
      <c r="L15" s="29">
        <f>'Calc Engine'!B25</f>
        <v/>
      </c>
      <c r="M15" s="30">
        <f>IF(L15&gt;0,REPT("█",INT(K15/L15*10))&amp;REPT("░",10-INT(K15/L15*10)),"░░░░░░░░░░")</f>
        <v/>
      </c>
      <c r="N15" s="27">
        <f>IF(K15=L15,"✅ Complete",IF(K15&gt;0,"🔄 Active","⬜ Locked"))</f>
        <v/>
      </c>
      <c r="O15" s="31" t="n"/>
      <c r="P15" s="31" t="n"/>
      <c r="Q15" s="1" t="n"/>
    </row>
    <row r="16">
      <c r="A16" s="1" t="n"/>
      <c r="B16" s="32" t="inlineStr">
        <is>
          <t>Week 4</t>
        </is>
      </c>
      <c r="C16" s="33" t="inlineStr">
        <is>
          <t>Days 22-30</t>
        </is>
      </c>
      <c r="D16" s="34">
        <f>'Calc Engine'!B19</f>
        <v/>
      </c>
      <c r="E16" s="35">
        <f>'Calc Engine'!B18</f>
        <v/>
      </c>
      <c r="F16" s="36">
        <f>IF(E16&gt;0,REPT("█",INT(D16/E16*10))&amp;REPT("░",10-INT(D16/E16*10)),"░░░░░░░░░░")</f>
        <v/>
      </c>
      <c r="G16" s="33">
        <f>IF(D16=E16,"✅ Done",IF(D16&gt;0,"🔄 Active","⬜ Pending"))</f>
        <v/>
      </c>
      <c r="H16" s="33" t="n"/>
      <c r="I16" s="1" t="n"/>
      <c r="J16" s="32" t="inlineStr">
        <is>
          <t>M3: Contacts &amp; Data</t>
        </is>
      </c>
      <c r="K16" s="34">
        <f>'Calc Engine'!B28</f>
        <v/>
      </c>
      <c r="L16" s="35">
        <f>'Calc Engine'!B27</f>
        <v/>
      </c>
      <c r="M16" s="36">
        <f>IF(L16&gt;0,REPT("█",INT(K16/L16*10))&amp;REPT("░",10-INT(K16/L16*10)),"░░░░░░░░░░")</f>
        <v/>
      </c>
      <c r="N16" s="33">
        <f>IF(K16=L16,"✅ Complete",IF(K16&gt;0,"🔄 Active","⬜ Locked"))</f>
        <v/>
      </c>
      <c r="O16" s="37" t="n"/>
      <c r="P16" s="37" t="n"/>
      <c r="Q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26" t="inlineStr">
        <is>
          <t>M4: Build Assets</t>
        </is>
      </c>
      <c r="K17" s="28">
        <f>'Calc Engine'!B30</f>
        <v/>
      </c>
      <c r="L17" s="29">
        <f>'Calc Engine'!B29</f>
        <v/>
      </c>
      <c r="M17" s="30">
        <f>IF(L17&gt;0,REPT("█",INT(K17/L17*10))&amp;REPT("░",10-INT(K17/L17*10)),"░░░░░░░░░░")</f>
        <v/>
      </c>
      <c r="N17" s="27">
        <f>IF(K17=L17,"✅ Complete",IF(K17&gt;0,"🔄 Active","⬜ Locked"))</f>
        <v/>
      </c>
      <c r="O17" s="31" t="n"/>
      <c r="P17" s="31" t="n"/>
      <c r="Q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32" t="inlineStr">
        <is>
          <t>M5: Sales Tools</t>
        </is>
      </c>
      <c r="K18" s="34">
        <f>'Calc Engine'!B32</f>
        <v/>
      </c>
      <c r="L18" s="35">
        <f>'Calc Engine'!B31</f>
        <v/>
      </c>
      <c r="M18" s="36">
        <f>IF(L18&gt;0,REPT("█",INT(K18/L18*10))&amp;REPT("░",10-INT(K18/L18*10)),"░░░░░░░░░░")</f>
        <v/>
      </c>
      <c r="N18" s="33">
        <f>IF(K18=L18,"✅ Complete",IF(K18&gt;0,"🔄 Active","⬜ Locked"))</f>
        <v/>
      </c>
      <c r="O18" s="37" t="n"/>
      <c r="P18" s="37" t="n"/>
      <c r="Q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26" t="inlineStr">
        <is>
          <t>M6: Pipeline</t>
        </is>
      </c>
      <c r="K19" s="28">
        <f>'Calc Engine'!B34</f>
        <v/>
      </c>
      <c r="L19" s="29">
        <f>'Calc Engine'!B33</f>
        <v/>
      </c>
      <c r="M19" s="30">
        <f>IF(L19&gt;0,REPT("█",INT(K19/L19*10))&amp;REPT("░",10-INT(K19/L19*10)),"░░░░░░░░░░")</f>
        <v/>
      </c>
      <c r="N19" s="27">
        <f>IF(K19=L19,"✅ Complete",IF(K19&gt;0,"🔄 Active","⬜ Locked"))</f>
        <v/>
      </c>
      <c r="O19" s="31" t="n"/>
      <c r="P19" s="31" t="n"/>
      <c r="Q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32" t="inlineStr">
        <is>
          <t>M7: Automation</t>
        </is>
      </c>
      <c r="K20" s="34">
        <f>'Calc Engine'!B36</f>
        <v/>
      </c>
      <c r="L20" s="35">
        <f>'Calc Engine'!B35</f>
        <v/>
      </c>
      <c r="M20" s="36">
        <f>IF(L20&gt;0,REPT("█",INT(K20/L20*10))&amp;REPT("░",10-INT(K20/L20*10)),"░░░░░░░░░░")</f>
        <v/>
      </c>
      <c r="N20" s="33">
        <f>IF(K20=L20,"✅ Complete",IF(K20&gt;0,"🔄 Active","⬜ Locked"))</f>
        <v/>
      </c>
      <c r="O20" s="37" t="n"/>
      <c r="P20" s="37" t="n"/>
      <c r="Q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26" t="inlineStr">
        <is>
          <t>M8: Go Live</t>
        </is>
      </c>
      <c r="K21" s="28">
        <f>'Calc Engine'!B38</f>
        <v/>
      </c>
      <c r="L21" s="29">
        <f>'Calc Engine'!B37</f>
        <v/>
      </c>
      <c r="M21" s="30">
        <f>IF(L21&gt;0,REPT("█",INT(K21/L21*10))&amp;REPT("░",10-INT(K21/L21*10)),"░░░░░░░░░░")</f>
        <v/>
      </c>
      <c r="N21" s="27">
        <f>IF(K21=L21,"✅ Complete",IF(K21&gt;0,"🔄 Active","⬜ Locked"))</f>
        <v/>
      </c>
      <c r="O21" s="31" t="n"/>
      <c r="P21" s="31" t="n"/>
      <c r="Q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32" t="inlineStr">
        <is>
          <t>M9: Dashboard</t>
        </is>
      </c>
      <c r="K22" s="34">
        <f>'Calc Engine'!B40</f>
        <v/>
      </c>
      <c r="L22" s="35">
        <f>'Calc Engine'!B39</f>
        <v/>
      </c>
      <c r="M22" s="36">
        <f>IF(L22&gt;0,REPT("█",INT(K22/L22*10))&amp;REPT("░",10-INT(K22/L22*10)),"░░░░░░░░░░")</f>
        <v/>
      </c>
      <c r="N22" s="33">
        <f>IF(K22=L22,"✅ Complete",IF(K22&gt;0,"🔄 Active","⬜ Locked"))</f>
        <v/>
      </c>
      <c r="O22" s="37" t="n"/>
      <c r="P22" s="37" t="n"/>
      <c r="Q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</row>
    <row r="26" ht="12" customHeight="1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</row>
    <row r="27">
      <c r="A27" s="1" t="n"/>
      <c r="B27" s="24" t="inlineStr">
        <is>
          <t>⬡  MILESTONES</t>
        </is>
      </c>
      <c r="I27" s="1" t="n"/>
      <c r="J27" s="24" t="inlineStr">
        <is>
          <t>⬡  SKILL ASSESSMENT</t>
        </is>
      </c>
      <c r="Q27" s="1" t="n"/>
    </row>
    <row r="28">
      <c r="A28" s="1" t="n"/>
      <c r="B28" s="25" t="inlineStr">
        <is>
          <t>#</t>
        </is>
      </c>
      <c r="C28" s="25" t="inlineStr">
        <is>
          <t>MILESTONE</t>
        </is>
      </c>
      <c r="D28" s="25" t="inlineStr"/>
      <c r="E28" s="25" t="inlineStr">
        <is>
          <t>TARGET</t>
        </is>
      </c>
      <c r="F28" s="25" t="inlineStr">
        <is>
          <t>STATUS</t>
        </is>
      </c>
      <c r="G28" s="25" t="inlineStr">
        <is>
          <t>DATE</t>
        </is>
      </c>
      <c r="H28" s="25" t="inlineStr"/>
      <c r="I28" s="1" t="n"/>
      <c r="J28" s="25" t="inlineStr">
        <is>
          <t>SKILL</t>
        </is>
      </c>
      <c r="K28" s="25" t="inlineStr"/>
      <c r="L28" s="25" t="inlineStr">
        <is>
          <t>RATING</t>
        </is>
      </c>
      <c r="M28" s="25" t="inlineStr">
        <is>
          <t>VISUAL</t>
        </is>
      </c>
      <c r="N28" s="25" t="inlineStr"/>
      <c r="O28" s="25" t="inlineStr"/>
      <c r="P28" s="25" t="inlineStr"/>
      <c r="Q28" s="1" t="n"/>
    </row>
    <row r="29">
      <c r="A29" s="1" t="n"/>
      <c r="B29" s="29" t="inlineStr">
        <is>
          <t>1</t>
        </is>
      </c>
      <c r="C29" s="38" t="inlineStr">
        <is>
          <t>GHL Account Created</t>
        </is>
      </c>
      <c r="D29" s="29" t="inlineStr"/>
      <c r="E29" s="29" t="inlineStr">
        <is>
          <t>Day 5</t>
        </is>
      </c>
      <c r="F29" s="39" t="inlineStr">
        <is>
          <t>⬜</t>
        </is>
      </c>
      <c r="G29" s="29" t="inlineStr"/>
      <c r="H29" s="29" t="inlineStr"/>
      <c r="I29" s="1" t="n"/>
      <c r="J29" s="26" t="inlineStr">
        <is>
          <t>CRM Strategy</t>
        </is>
      </c>
      <c r="K29" s="31" t="n"/>
      <c r="L29" s="39" t="n">
        <v>1</v>
      </c>
      <c r="M29" s="39">
        <f>REPT("★",L29)&amp;REPT("☆",5-L29)</f>
        <v/>
      </c>
      <c r="N29" s="40" t="n"/>
      <c r="O29" s="40" t="n"/>
      <c r="P29" s="40" t="n"/>
      <c r="Q29" s="1" t="n"/>
    </row>
    <row r="30">
      <c r="A30" s="1" t="n"/>
      <c r="B30" s="35" t="inlineStr">
        <is>
          <t>2</t>
        </is>
      </c>
      <c r="C30" s="41" t="inlineStr">
        <is>
          <t>100K Workshop Complete</t>
        </is>
      </c>
      <c r="D30" s="35" t="inlineStr"/>
      <c r="E30" s="35" t="inlineStr">
        <is>
          <t>Day 7</t>
        </is>
      </c>
      <c r="F30" s="42" t="inlineStr">
        <is>
          <t>⬜</t>
        </is>
      </c>
      <c r="G30" s="35" t="inlineStr"/>
      <c r="H30" s="35" t="inlineStr"/>
      <c r="I30" s="1" t="n"/>
      <c r="J30" s="32" t="inlineStr">
        <is>
          <t>Contact Management</t>
        </is>
      </c>
      <c r="K30" s="37" t="n"/>
      <c r="L30" s="42" t="n">
        <v>1</v>
      </c>
      <c r="M30" s="42">
        <f>REPT("★",L30)&amp;REPT("☆",5-L30)</f>
        <v/>
      </c>
      <c r="N30" s="43" t="n"/>
      <c r="O30" s="43" t="n"/>
      <c r="P30" s="43" t="n"/>
      <c r="Q30" s="1" t="n"/>
    </row>
    <row r="31">
      <c r="A31" s="1" t="n"/>
      <c r="B31" s="29" t="inlineStr">
        <is>
          <t>3</t>
        </is>
      </c>
      <c r="C31" s="38" t="inlineStr">
        <is>
          <t>First Funnel Published</t>
        </is>
      </c>
      <c r="D31" s="29" t="inlineStr"/>
      <c r="E31" s="29" t="inlineStr">
        <is>
          <t>Day 20</t>
        </is>
      </c>
      <c r="F31" s="39" t="inlineStr">
        <is>
          <t>⬜</t>
        </is>
      </c>
      <c r="G31" s="29" t="inlineStr"/>
      <c r="H31" s="29" t="inlineStr"/>
      <c r="I31" s="1" t="n"/>
      <c r="J31" s="26" t="inlineStr">
        <is>
          <t>Funnel Building</t>
        </is>
      </c>
      <c r="K31" s="31" t="n"/>
      <c r="L31" s="39" t="n">
        <v>1</v>
      </c>
      <c r="M31" s="39">
        <f>REPT("★",L31)&amp;REPT("☆",5-L31)</f>
        <v/>
      </c>
      <c r="N31" s="40" t="n"/>
      <c r="O31" s="40" t="n"/>
      <c r="P31" s="40" t="n"/>
      <c r="Q31" s="1" t="n"/>
    </row>
    <row r="32">
      <c r="A32" s="1" t="n"/>
      <c r="B32" s="35" t="inlineStr">
        <is>
          <t>4</t>
        </is>
      </c>
      <c r="C32" s="41" t="inlineStr">
        <is>
          <t>Pipeline Configured</t>
        </is>
      </c>
      <c r="D32" s="35" t="inlineStr"/>
      <c r="E32" s="35" t="inlineStr">
        <is>
          <t>Day 25</t>
        </is>
      </c>
      <c r="F32" s="42" t="inlineStr">
        <is>
          <t>⬜</t>
        </is>
      </c>
      <c r="G32" s="35" t="inlineStr"/>
      <c r="H32" s="35" t="inlineStr"/>
      <c r="I32" s="1" t="n"/>
      <c r="J32" s="32" t="inlineStr">
        <is>
          <t>Email Marketing</t>
        </is>
      </c>
      <c r="K32" s="37" t="n"/>
      <c r="L32" s="42" t="n">
        <v>1</v>
      </c>
      <c r="M32" s="42">
        <f>REPT("★",L32)&amp;REPT("☆",5-L32)</f>
        <v/>
      </c>
      <c r="N32" s="43" t="n"/>
      <c r="O32" s="43" t="n"/>
      <c r="P32" s="43" t="n"/>
      <c r="Q32" s="1" t="n"/>
    </row>
    <row r="33">
      <c r="A33" s="1" t="n"/>
      <c r="B33" s="29" t="inlineStr">
        <is>
          <t>5</t>
        </is>
      </c>
      <c r="C33" s="38" t="inlineStr">
        <is>
          <t>First Automation Live</t>
        </is>
      </c>
      <c r="D33" s="29" t="inlineStr"/>
      <c r="E33" s="29" t="inlineStr">
        <is>
          <t>Day 28</t>
        </is>
      </c>
      <c r="F33" s="39" t="inlineStr">
        <is>
          <t>⬜</t>
        </is>
      </c>
      <c r="G33" s="29" t="inlineStr"/>
      <c r="H33" s="29" t="inlineStr"/>
      <c r="I33" s="1" t="n"/>
      <c r="J33" s="26" t="inlineStr">
        <is>
          <t>Pipeline Management</t>
        </is>
      </c>
      <c r="K33" s="31" t="n"/>
      <c r="L33" s="39" t="n">
        <v>1</v>
      </c>
      <c r="M33" s="39">
        <f>REPT("★",L33)&amp;REPT("☆",5-L33)</f>
        <v/>
      </c>
      <c r="N33" s="40" t="n"/>
      <c r="O33" s="40" t="n"/>
      <c r="P33" s="40" t="n"/>
      <c r="Q33" s="1" t="n"/>
    </row>
    <row r="34">
      <c r="A34" s="1" t="n"/>
      <c r="B34" s="35" t="inlineStr">
        <is>
          <t>6</t>
        </is>
      </c>
      <c r="C34" s="41" t="inlineStr">
        <is>
          <t>Account Goes Live</t>
        </is>
      </c>
      <c r="D34" s="35" t="inlineStr"/>
      <c r="E34" s="35" t="inlineStr">
        <is>
          <t>Day 29</t>
        </is>
      </c>
      <c r="F34" s="42" t="inlineStr">
        <is>
          <t>⬜</t>
        </is>
      </c>
      <c r="G34" s="35" t="inlineStr"/>
      <c r="H34" s="35" t="inlineStr"/>
      <c r="I34" s="1" t="n"/>
      <c r="J34" s="32" t="inlineStr">
        <is>
          <t>Automation Design</t>
        </is>
      </c>
      <c r="K34" s="37" t="n"/>
      <c r="L34" s="42" t="n">
        <v>1</v>
      </c>
      <c r="M34" s="42">
        <f>REPT("★",L34)&amp;REPT("☆",5-L34)</f>
        <v/>
      </c>
      <c r="N34" s="43" t="n"/>
      <c r="O34" s="43" t="n"/>
      <c r="P34" s="43" t="n"/>
      <c r="Q34" s="1" t="n"/>
    </row>
    <row r="35">
      <c r="A35" s="1" t="n"/>
      <c r="B35" s="29" t="inlineStr">
        <is>
          <t>7</t>
        </is>
      </c>
      <c r="C35" s="38" t="inlineStr">
        <is>
          <t>🎓 GRADUATION</t>
        </is>
      </c>
      <c r="D35" s="29" t="inlineStr"/>
      <c r="E35" s="29" t="inlineStr">
        <is>
          <t>Day 30</t>
        </is>
      </c>
      <c r="F35" s="39" t="inlineStr">
        <is>
          <t>⬜</t>
        </is>
      </c>
      <c r="G35" s="29" t="inlineStr"/>
      <c r="H35" s="29" t="inlineStr"/>
      <c r="I35" s="1" t="n"/>
      <c r="J35" s="26" t="inlineStr">
        <is>
          <t>Calendar Setup</t>
        </is>
      </c>
      <c r="K35" s="31" t="n"/>
      <c r="L35" s="39" t="n">
        <v>1</v>
      </c>
      <c r="M35" s="39">
        <f>REPT("★",L35)&amp;REPT("☆",5-L35)</f>
        <v/>
      </c>
      <c r="N35" s="40" t="n"/>
      <c r="O35" s="40" t="n"/>
      <c r="P35" s="40" t="n"/>
      <c r="Q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32" t="inlineStr">
        <is>
          <t>Reporting</t>
        </is>
      </c>
      <c r="K36" s="37" t="n"/>
      <c r="L36" s="42" t="n">
        <v>1</v>
      </c>
      <c r="M36" s="42">
        <f>REPT("★",L36)&amp;REPT("☆",5-L36)</f>
        <v/>
      </c>
      <c r="N36" s="43" t="n"/>
      <c r="O36" s="43" t="n"/>
      <c r="P36" s="43" t="n"/>
      <c r="Q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26" t="inlineStr">
        <is>
          <t>Client Onboarding</t>
        </is>
      </c>
      <c r="K37" s="31" t="n"/>
      <c r="L37" s="39" t="n">
        <v>1</v>
      </c>
      <c r="M37" s="39">
        <f>REPT("★",L37)&amp;REPT("☆",5-L37)</f>
        <v/>
      </c>
      <c r="N37" s="40" t="n"/>
      <c r="O37" s="40" t="n"/>
      <c r="P37" s="40" t="n"/>
      <c r="Q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44" t="inlineStr">
        <is>
          <t>ARCHITECT SCORE</t>
        </is>
      </c>
      <c r="M39" s="45">
        <f>ROUND(AVERAGE(L29:L37)/5*100,0)&amp;"%"</f>
        <v/>
      </c>
      <c r="Q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</row>
    <row r="42" ht="12" customHeight="1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</row>
    <row r="43">
      <c r="A43" s="1" t="n"/>
      <c r="B43" s="24" t="inlineStr">
        <is>
          <t>⬡  30-DAY STUDY LOG</t>
        </is>
      </c>
      <c r="Q43" s="1" t="n"/>
    </row>
    <row r="44">
      <c r="A44" s="1" t="n"/>
      <c r="B44" s="25" t="inlineStr">
        <is>
          <t>DAY</t>
        </is>
      </c>
      <c r="C44" s="25" t="inlineStr">
        <is>
          <t>DATE</t>
        </is>
      </c>
      <c r="D44" s="25" t="inlineStr">
        <is>
          <t>BUDGET</t>
        </is>
      </c>
      <c r="E44" s="25" t="inlineStr">
        <is>
          <t>MODULE</t>
        </is>
      </c>
      <c r="F44" s="25" t="inlineStr">
        <is>
          <t>LESSONS</t>
        </is>
      </c>
      <c r="G44" s="25" t="inlineStr">
        <is>
          <t>TYPE</t>
        </is>
      </c>
      <c r="H44" s="25" t="inlineStr">
        <is>
          <t>VID</t>
        </is>
      </c>
      <c r="I44" s="25" t="inlineStr">
        <is>
          <t>TASK</t>
        </is>
      </c>
      <c r="J44" s="25" t="inlineStr">
        <is>
          <t>TOTAL</t>
        </is>
      </c>
      <c r="K44" s="25" t="inlineStr">
        <is>
          <t>FOCUS THEME</t>
        </is>
      </c>
      <c r="L44" s="25" t="inlineStr">
        <is>
          <t>STATUS</t>
        </is>
      </c>
      <c r="M44" s="25" t="inlineStr">
        <is>
          <t>ACTUAL</t>
        </is>
      </c>
      <c r="N44" s="25" t="inlineStr">
        <is>
          <t>NOTES</t>
        </is>
      </c>
      <c r="O44" s="25" t="inlineStr"/>
      <c r="P44" s="25" t="inlineStr"/>
      <c r="Q44" s="1" t="n"/>
    </row>
    <row r="45">
      <c r="A45" s="1" t="n"/>
      <c r="B45" s="29" t="n">
        <v>1</v>
      </c>
      <c r="C45" s="46" t="n">
        <v>46113</v>
      </c>
      <c r="D45" s="27" t="inlineStr">
        <is>
          <t>1h 00m</t>
        </is>
      </c>
      <c r="E45" s="27" t="inlineStr">
        <is>
          <t>Start Here + M0</t>
        </is>
      </c>
      <c r="F45" s="27" t="inlineStr">
        <is>
          <t>L1 Welcome + L2 How To + M0-L1</t>
        </is>
      </c>
      <c r="G45" s="27" t="inlineStr">
        <is>
          <t>Watch</t>
        </is>
      </c>
      <c r="H45" s="29" t="n">
        <v>46</v>
      </c>
      <c r="I45" s="29" t="n">
        <v>14</v>
      </c>
      <c r="J45" s="29" t="n">
        <v>60</v>
      </c>
      <c r="K45" s="27" t="inlineStr">
        <is>
          <t>Big Picture</t>
        </is>
      </c>
      <c r="L45" s="47" t="inlineStr">
        <is>
          <t>🔄 In Progress</t>
        </is>
      </c>
      <c r="M45" s="29" t="inlineStr"/>
      <c r="N45" s="27" t="inlineStr"/>
      <c r="O45" s="48" t="n"/>
      <c r="P45" s="48" t="n"/>
      <c r="Q45" s="1" t="n"/>
    </row>
    <row r="46">
      <c r="A46" s="1" t="n"/>
      <c r="B46" s="35" t="n">
        <v>2</v>
      </c>
      <c r="C46" s="49" t="n">
        <v>46114</v>
      </c>
      <c r="D46" s="33" t="inlineStr">
        <is>
          <t>1h 00m</t>
        </is>
      </c>
      <c r="E46" s="33" t="inlineStr">
        <is>
          <t>Module 0</t>
        </is>
      </c>
      <c r="F46" s="33" t="inlineStr">
        <is>
          <t>M0-L2/L3/L4 + Quiz</t>
        </is>
      </c>
      <c r="G46" s="33" t="inlineStr">
        <is>
          <t>Watch+Quiz</t>
        </is>
      </c>
      <c r="H46" s="35" t="n">
        <v>50</v>
      </c>
      <c r="I46" s="35" t="n">
        <v>10</v>
      </c>
      <c r="J46" s="35" t="n">
        <v>60</v>
      </c>
      <c r="K46" s="33" t="inlineStr">
        <is>
          <t>Business Models</t>
        </is>
      </c>
      <c r="L46" s="36" t="inlineStr">
        <is>
          <t>✅ Complete</t>
        </is>
      </c>
      <c r="M46" s="35" t="inlineStr">
        <is>
          <t>58</t>
        </is>
      </c>
      <c r="N46" s="33" t="inlineStr"/>
      <c r="O46" s="50" t="n"/>
      <c r="P46" s="50" t="n"/>
      <c r="Q46" s="1" t="n"/>
    </row>
    <row r="47">
      <c r="A47" s="1" t="n"/>
      <c r="B47" s="29" t="n">
        <v>3</v>
      </c>
      <c r="C47" s="46" t="n">
        <v>46115</v>
      </c>
      <c r="D47" s="27" t="inlineStr">
        <is>
          <t>1h 00m</t>
        </is>
      </c>
      <c r="E47" s="27" t="inlineStr">
        <is>
          <t>Module 1</t>
        </is>
      </c>
      <c r="F47" s="27" t="inlineStr">
        <is>
          <t>M1-L1/L2/L3</t>
        </is>
      </c>
      <c r="G47" s="27" t="inlineStr">
        <is>
          <t>Watch</t>
        </is>
      </c>
      <c r="H47" s="29" t="n">
        <v>52</v>
      </c>
      <c r="I47" s="29" t="n">
        <v>8</v>
      </c>
      <c r="J47" s="29" t="n">
        <v>60</v>
      </c>
      <c r="K47" s="27" t="inlineStr">
        <is>
          <t>Mindset Before Automation</t>
        </is>
      </c>
      <c r="L47" s="27" t="inlineStr">
        <is>
          <t>⬜ Not Started</t>
        </is>
      </c>
      <c r="M47" s="29" t="inlineStr"/>
      <c r="N47" s="27" t="inlineStr"/>
      <c r="O47" s="48" t="n"/>
      <c r="P47" s="48" t="n"/>
      <c r="Q47" s="1" t="n"/>
    </row>
    <row r="48">
      <c r="A48" s="1" t="n"/>
      <c r="B48" s="35" t="n">
        <v>4</v>
      </c>
      <c r="C48" s="49" t="n">
        <v>46116</v>
      </c>
      <c r="D48" s="33" t="inlineStr">
        <is>
          <t>1h 00m</t>
        </is>
      </c>
      <c r="E48" s="33" t="inlineStr">
        <is>
          <t>Module 1</t>
        </is>
      </c>
      <c r="F48" s="33" t="inlineStr">
        <is>
          <t>M1-L3.1 Build Process Map</t>
        </is>
      </c>
      <c r="G48" s="33" t="inlineStr">
        <is>
          <t>Assignment</t>
        </is>
      </c>
      <c r="H48" s="35" t="n">
        <v>0</v>
      </c>
      <c r="I48" s="35" t="n">
        <v>60</v>
      </c>
      <c r="J48" s="35" t="n">
        <v>60</v>
      </c>
      <c r="K48" s="33" t="inlineStr">
        <is>
          <t>YOUR Process Map</t>
        </is>
      </c>
      <c r="L48" s="33" t="inlineStr">
        <is>
          <t>⬜ Not Started</t>
        </is>
      </c>
      <c r="M48" s="35" t="inlineStr"/>
      <c r="N48" s="33" t="inlineStr"/>
      <c r="O48" s="50" t="n"/>
      <c r="P48" s="50" t="n"/>
      <c r="Q48" s="1" t="n"/>
    </row>
    <row r="49">
      <c r="A49" s="1" t="n"/>
      <c r="B49" s="29" t="n">
        <v>5</v>
      </c>
      <c r="C49" s="46" t="n">
        <v>46117</v>
      </c>
      <c r="D49" s="27" t="inlineStr">
        <is>
          <t>1h 00m</t>
        </is>
      </c>
      <c r="E49" s="27" t="inlineStr">
        <is>
          <t>M1→M2</t>
        </is>
      </c>
      <c r="F49" s="27" t="inlineStr">
        <is>
          <t>M1-L5 + M2-1.1/1.2/1.3</t>
        </is>
      </c>
      <c r="G49" s="27" t="inlineStr">
        <is>
          <t>Watch+Do</t>
        </is>
      </c>
      <c r="H49" s="29" t="n">
        <v>20</v>
      </c>
      <c r="I49" s="29" t="n">
        <v>40</v>
      </c>
      <c r="J49" s="29" t="n">
        <v>60</v>
      </c>
      <c r="K49" s="27" t="inlineStr">
        <is>
          <t>First GHL Setup</t>
        </is>
      </c>
      <c r="L49" s="27" t="inlineStr">
        <is>
          <t>⬜ Not Started</t>
        </is>
      </c>
      <c r="M49" s="29" t="inlineStr"/>
      <c r="N49" s="27" t="inlineStr"/>
      <c r="O49" s="48" t="n"/>
      <c r="P49" s="48" t="n"/>
      <c r="Q49" s="1" t="n"/>
    </row>
    <row r="50">
      <c r="A50" s="1" t="n"/>
      <c r="B50" s="35" t="n">
        <v>6</v>
      </c>
      <c r="C50" s="49" t="n">
        <v>46118</v>
      </c>
      <c r="D50" s="33" t="inlineStr">
        <is>
          <t>2h 00m</t>
        </is>
      </c>
      <c r="E50" s="33" t="inlineStr">
        <is>
          <t>Module 1</t>
        </is>
      </c>
      <c r="F50" s="33" t="inlineStr">
        <is>
          <t>100K Workshop Part 1</t>
        </is>
      </c>
      <c r="G50" s="33" t="inlineStr">
        <is>
          <t>Workshop</t>
        </is>
      </c>
      <c r="H50" s="35" t="n">
        <v>120</v>
      </c>
      <c r="I50" s="35" t="n">
        <v>0</v>
      </c>
      <c r="J50" s="35" t="n">
        <v>120</v>
      </c>
      <c r="K50" s="33" t="inlineStr">
        <is>
          <t>Full CRM Picture</t>
        </is>
      </c>
      <c r="L50" s="33" t="inlineStr">
        <is>
          <t>⬜ Not Started</t>
        </is>
      </c>
      <c r="M50" s="35" t="inlineStr"/>
      <c r="N50" s="33" t="inlineStr"/>
      <c r="O50" s="50" t="n"/>
      <c r="P50" s="50" t="n"/>
      <c r="Q50" s="1" t="n"/>
    </row>
    <row r="51">
      <c r="A51" s="1" t="n"/>
      <c r="B51" s="29" t="n">
        <v>7</v>
      </c>
      <c r="C51" s="46" t="n">
        <v>46119</v>
      </c>
      <c r="D51" s="27" t="inlineStr">
        <is>
          <t>2h 00m</t>
        </is>
      </c>
      <c r="E51" s="27" t="inlineStr">
        <is>
          <t>Module 1</t>
        </is>
      </c>
      <c r="F51" s="27" t="inlineStr">
        <is>
          <t>100K Workshop Part 2 + Review</t>
        </is>
      </c>
      <c r="G51" s="27" t="inlineStr">
        <is>
          <t>Workshop+Review</t>
        </is>
      </c>
      <c r="H51" s="29" t="n">
        <v>96</v>
      </c>
      <c r="I51" s="29" t="n">
        <v>24</v>
      </c>
      <c r="J51" s="29" t="n">
        <v>120</v>
      </c>
      <c r="K51" s="27" t="inlineStr">
        <is>
          <t>CRM Blueprint</t>
        </is>
      </c>
      <c r="L51" s="27" t="inlineStr">
        <is>
          <t>⬜ Not Started</t>
        </is>
      </c>
      <c r="M51" s="29" t="inlineStr"/>
      <c r="N51" s="27" t="inlineStr"/>
      <c r="O51" s="48" t="n"/>
      <c r="P51" s="48" t="n"/>
      <c r="Q51" s="1" t="n"/>
    </row>
    <row r="52">
      <c r="A52" s="1" t="n"/>
      <c r="B52" s="35" t="n">
        <v>8</v>
      </c>
      <c r="C52" s="49" t="n">
        <v>46120</v>
      </c>
      <c r="D52" s="33" t="inlineStr">
        <is>
          <t>0h 52m</t>
        </is>
      </c>
      <c r="E52" s="33" t="inlineStr">
        <is>
          <t>Module 2</t>
        </is>
      </c>
      <c r="F52" s="33" t="inlineStr">
        <is>
          <t>Users/Permissions + Domains</t>
        </is>
      </c>
      <c r="G52" s="33" t="inlineStr">
        <is>
          <t>Watch+Do</t>
        </is>
      </c>
      <c r="H52" s="35" t="n">
        <v>32</v>
      </c>
      <c r="I52" s="35" t="n">
        <v>20</v>
      </c>
      <c r="J52" s="35" t="n">
        <v>52</v>
      </c>
      <c r="K52" s="33" t="inlineStr">
        <is>
          <t>Users &amp; Domains</t>
        </is>
      </c>
      <c r="L52" s="33" t="inlineStr">
        <is>
          <t>⬜ Not Started</t>
        </is>
      </c>
      <c r="M52" s="35" t="inlineStr"/>
      <c r="N52" s="33" t="inlineStr"/>
      <c r="O52" s="50" t="n"/>
      <c r="P52" s="50" t="n"/>
      <c r="Q52" s="1" t="n"/>
    </row>
    <row r="53">
      <c r="A53" s="1" t="n"/>
      <c r="B53" s="29" t="n">
        <v>9</v>
      </c>
      <c r="C53" s="46" t="n">
        <v>46121</v>
      </c>
      <c r="D53" s="27" t="inlineStr">
        <is>
          <t>0h 59m</t>
        </is>
      </c>
      <c r="E53" s="27" t="inlineStr">
        <is>
          <t>Module 2</t>
        </is>
      </c>
      <c r="F53" s="27" t="inlineStr">
        <is>
          <t>Domain Connect + Email Sub-Domain</t>
        </is>
      </c>
      <c r="G53" s="27" t="inlineStr">
        <is>
          <t>Watch+Do</t>
        </is>
      </c>
      <c r="H53" s="29" t="n">
        <v>29</v>
      </c>
      <c r="I53" s="29" t="n">
        <v>30</v>
      </c>
      <c r="J53" s="29" t="n">
        <v>59</v>
      </c>
      <c r="K53" s="27" t="inlineStr">
        <is>
          <t>Deliverability</t>
        </is>
      </c>
      <c r="L53" s="27" t="inlineStr">
        <is>
          <t>⬜ Not Started</t>
        </is>
      </c>
      <c r="M53" s="29" t="inlineStr"/>
      <c r="N53" s="27" t="inlineStr"/>
      <c r="O53" s="48" t="n"/>
      <c r="P53" s="48" t="n"/>
      <c r="Q53" s="1" t="n"/>
    </row>
    <row r="54">
      <c r="A54" s="1" t="n"/>
      <c r="B54" s="35" t="n">
        <v>10</v>
      </c>
      <c r="C54" s="49" t="n">
        <v>46122</v>
      </c>
      <c r="D54" s="33" t="inlineStr">
        <is>
          <t>1h 00m</t>
        </is>
      </c>
      <c r="E54" s="33" t="inlineStr">
        <is>
          <t>Module 2</t>
        </is>
      </c>
      <c r="F54" s="33" t="inlineStr">
        <is>
          <t>Integrations Google/Facebook</t>
        </is>
      </c>
      <c r="G54" s="33" t="inlineStr">
        <is>
          <t>Watch+Do</t>
        </is>
      </c>
      <c r="H54" s="35" t="n">
        <v>30</v>
      </c>
      <c r="I54" s="35" t="n">
        <v>30</v>
      </c>
      <c r="J54" s="35" t="n">
        <v>60</v>
      </c>
      <c r="K54" s="33" t="inlineStr">
        <is>
          <t>Core Integrations</t>
        </is>
      </c>
      <c r="L54" s="33" t="inlineStr">
        <is>
          <t>⬜ Not Started</t>
        </is>
      </c>
      <c r="M54" s="35" t="inlineStr"/>
      <c r="N54" s="33" t="inlineStr"/>
      <c r="O54" s="50" t="n"/>
      <c r="P54" s="50" t="n"/>
      <c r="Q54" s="1" t="n"/>
    </row>
    <row r="55">
      <c r="A55" s="1" t="n"/>
      <c r="B55" s="29" t="n">
        <v>11</v>
      </c>
      <c r="C55" s="46" t="n">
        <v>46123</v>
      </c>
      <c r="D55" s="27" t="inlineStr">
        <is>
          <t>1h 00m</t>
        </is>
      </c>
      <c r="E55" s="27" t="inlineStr">
        <is>
          <t>Module 2</t>
        </is>
      </c>
      <c r="F55" s="27" t="inlineStr">
        <is>
          <t>Zapier + A2P SMS</t>
        </is>
      </c>
      <c r="G55" s="27" t="inlineStr">
        <is>
          <t>Watch</t>
        </is>
      </c>
      <c r="H55" s="29" t="n">
        <v>51</v>
      </c>
      <c r="I55" s="29" t="n">
        <v>9</v>
      </c>
      <c r="J55" s="29" t="n">
        <v>60</v>
      </c>
      <c r="K55" s="27" t="inlineStr">
        <is>
          <t>3rd Party + SMS</t>
        </is>
      </c>
      <c r="L55" s="27" t="inlineStr">
        <is>
          <t>⬜ Not Started</t>
        </is>
      </c>
      <c r="M55" s="29" t="inlineStr"/>
      <c r="N55" s="27" t="inlineStr"/>
      <c r="O55" s="48" t="n"/>
      <c r="P55" s="48" t="n"/>
      <c r="Q55" s="1" t="n"/>
    </row>
    <row r="56">
      <c r="A56" s="1" t="n"/>
      <c r="B56" s="35" t="n">
        <v>12</v>
      </c>
      <c r="C56" s="49" t="n">
        <v>46124</v>
      </c>
      <c r="D56" s="33" t="inlineStr">
        <is>
          <t>1h 00m</t>
        </is>
      </c>
      <c r="E56" s="33" t="inlineStr">
        <is>
          <t>Module 2</t>
        </is>
      </c>
      <c r="F56" s="33" t="inlineStr">
        <is>
          <t>Phone + Email Systems</t>
        </is>
      </c>
      <c r="G56" s="33" t="inlineStr">
        <is>
          <t>Watch</t>
        </is>
      </c>
      <c r="H56" s="35" t="n">
        <v>58</v>
      </c>
      <c r="I56" s="35" t="n">
        <v>2</v>
      </c>
      <c r="J56" s="35" t="n">
        <v>60</v>
      </c>
      <c r="K56" s="33" t="inlineStr">
        <is>
          <t>Phone &amp; Email</t>
        </is>
      </c>
      <c r="L56" s="33" t="inlineStr">
        <is>
          <t>⬜ Not Started</t>
        </is>
      </c>
      <c r="M56" s="35" t="inlineStr"/>
      <c r="N56" s="33" t="inlineStr"/>
      <c r="O56" s="50" t="n"/>
      <c r="P56" s="50" t="n"/>
      <c r="Q56" s="1" t="n"/>
    </row>
    <row r="57">
      <c r="A57" s="1" t="n"/>
      <c r="B57" s="29" t="n">
        <v>13</v>
      </c>
      <c r="C57" s="46" t="n">
        <v>46125</v>
      </c>
      <c r="D57" s="27" t="inlineStr">
        <is>
          <t>1h 19m</t>
        </is>
      </c>
      <c r="E57" s="27" t="inlineStr">
        <is>
          <t>Module 2</t>
        </is>
      </c>
      <c r="F57" s="27" t="inlineStr">
        <is>
          <t>Payment + Brand Board + Quiz</t>
        </is>
      </c>
      <c r="G57" s="27" t="inlineStr">
        <is>
          <t>Watch+Do+Quiz</t>
        </is>
      </c>
      <c r="H57" s="29" t="n">
        <v>49</v>
      </c>
      <c r="I57" s="29" t="n">
        <v>30</v>
      </c>
      <c r="J57" s="29" t="n">
        <v>79</v>
      </c>
      <c r="K57" s="27" t="inlineStr">
        <is>
          <t>M2 Complete!</t>
        </is>
      </c>
      <c r="L57" s="27" t="inlineStr">
        <is>
          <t>⬜ Not Started</t>
        </is>
      </c>
      <c r="M57" s="29" t="inlineStr"/>
      <c r="N57" s="27" t="inlineStr"/>
      <c r="O57" s="48" t="n"/>
      <c r="P57" s="48" t="n"/>
      <c r="Q57" s="1" t="n"/>
    </row>
    <row r="58">
      <c r="A58" s="1" t="n"/>
      <c r="B58" s="35" t="n">
        <v>14</v>
      </c>
      <c r="C58" s="49" t="n">
        <v>46126</v>
      </c>
      <c r="D58" s="33" t="inlineStr">
        <is>
          <t>1h 34m</t>
        </is>
      </c>
      <c r="E58" s="33" t="inlineStr">
        <is>
          <t>Module 3</t>
        </is>
      </c>
      <c r="F58" s="33" t="inlineStr">
        <is>
          <t>Contacts Manual + Import + Custom Fields</t>
        </is>
      </c>
      <c r="G58" s="33" t="inlineStr">
        <is>
          <t>Watch+Do</t>
        </is>
      </c>
      <c r="H58" s="35" t="n">
        <v>49</v>
      </c>
      <c r="I58" s="35" t="n">
        <v>45</v>
      </c>
      <c r="J58" s="35" t="n">
        <v>94</v>
      </c>
      <c r="K58" s="33" t="inlineStr">
        <is>
          <t>Contacts Into GHL</t>
        </is>
      </c>
      <c r="L58" s="33" t="inlineStr">
        <is>
          <t>⬜ Not Started</t>
        </is>
      </c>
      <c r="M58" s="35" t="inlineStr"/>
      <c r="N58" s="33" t="inlineStr"/>
      <c r="O58" s="50" t="n"/>
      <c r="P58" s="50" t="n"/>
      <c r="Q58" s="1" t="n"/>
    </row>
    <row r="59">
      <c r="A59" s="1" t="n"/>
      <c r="B59" s="29" t="n">
        <v>15</v>
      </c>
      <c r="C59" s="46" t="n">
        <v>46127</v>
      </c>
      <c r="D59" s="27" t="inlineStr">
        <is>
          <t>0h 55m</t>
        </is>
      </c>
      <c r="E59" s="27" t="inlineStr">
        <is>
          <t>Module 3</t>
        </is>
      </c>
      <c r="F59" s="27" t="inlineStr">
        <is>
          <t>Custom Fields + Values</t>
        </is>
      </c>
      <c r="G59" s="27" t="inlineStr">
        <is>
          <t>Watch+Do</t>
        </is>
      </c>
      <c r="H59" s="29" t="n">
        <v>35</v>
      </c>
      <c r="I59" s="29" t="n">
        <v>20</v>
      </c>
      <c r="J59" s="29" t="n">
        <v>55</v>
      </c>
      <c r="K59" s="27" t="inlineStr">
        <is>
          <t>Data Structure</t>
        </is>
      </c>
      <c r="L59" s="27" t="inlineStr">
        <is>
          <t>⬜ Not Started</t>
        </is>
      </c>
      <c r="M59" s="29" t="inlineStr"/>
      <c r="N59" s="27" t="inlineStr"/>
      <c r="O59" s="48" t="n"/>
      <c r="P59" s="48" t="n"/>
      <c r="Q59" s="1" t="n"/>
    </row>
    <row r="60">
      <c r="A60" s="1" t="n"/>
      <c r="B60" s="35" t="n">
        <v>16</v>
      </c>
      <c r="C60" s="49" t="n">
        <v>46128</v>
      </c>
      <c r="D60" s="33" t="inlineStr">
        <is>
          <t>0h 59m</t>
        </is>
      </c>
      <c r="E60" s="33" t="inlineStr">
        <is>
          <t>M3→M4</t>
        </is>
      </c>
      <c r="F60" s="33" t="inlineStr">
        <is>
          <t>Custom Values + First Form</t>
        </is>
      </c>
      <c r="G60" s="33" t="inlineStr">
        <is>
          <t>Do+Watch+Do</t>
        </is>
      </c>
      <c r="H60" s="35" t="n">
        <v>19</v>
      </c>
      <c r="I60" s="35" t="n">
        <v>40</v>
      </c>
      <c r="J60" s="35" t="n">
        <v>59</v>
      </c>
      <c r="K60" s="33" t="inlineStr">
        <is>
          <t>Values + First Form</t>
        </is>
      </c>
      <c r="L60" s="33" t="inlineStr">
        <is>
          <t>⬜ Not Started</t>
        </is>
      </c>
      <c r="M60" s="35" t="inlineStr"/>
      <c r="N60" s="33" t="inlineStr"/>
      <c r="O60" s="50" t="n"/>
      <c r="P60" s="50" t="n"/>
      <c r="Q60" s="1" t="n"/>
    </row>
    <row r="61">
      <c r="A61" s="1" t="n"/>
      <c r="B61" s="29" t="n">
        <v>17</v>
      </c>
      <c r="C61" s="46" t="n">
        <v>46129</v>
      </c>
      <c r="D61" s="27" t="inlineStr">
        <is>
          <t>0h 58m</t>
        </is>
      </c>
      <c r="E61" s="27" t="inlineStr">
        <is>
          <t>Module 4</t>
        </is>
      </c>
      <c r="F61" s="27" t="inlineStr">
        <is>
          <t>Surveys + Quizzes + Calendar Intro</t>
        </is>
      </c>
      <c r="G61" s="27" t="inlineStr">
        <is>
          <t>Watch+Do</t>
        </is>
      </c>
      <c r="H61" s="29" t="n">
        <v>38</v>
      </c>
      <c r="I61" s="29" t="n">
        <v>20</v>
      </c>
      <c r="J61" s="29" t="n">
        <v>58</v>
      </c>
      <c r="K61" s="27" t="inlineStr">
        <is>
          <t>Surveys &amp; Calendar</t>
        </is>
      </c>
      <c r="L61" s="27" t="inlineStr">
        <is>
          <t>⬜ Not Started</t>
        </is>
      </c>
      <c r="M61" s="29" t="inlineStr"/>
      <c r="N61" s="27" t="inlineStr"/>
      <c r="O61" s="48" t="n"/>
      <c r="P61" s="48" t="n"/>
      <c r="Q61" s="1" t="n"/>
    </row>
    <row r="62">
      <c r="A62" s="1" t="n"/>
      <c r="B62" s="35" t="n">
        <v>18</v>
      </c>
      <c r="C62" s="49" t="n">
        <v>46130</v>
      </c>
      <c r="D62" s="33" t="inlineStr">
        <is>
          <t>1h 00m</t>
        </is>
      </c>
      <c r="E62" s="33" t="inlineStr">
        <is>
          <t>Module 4</t>
        </is>
      </c>
      <c r="F62" s="33" t="inlineStr">
        <is>
          <t>Calendar Config + Build</t>
        </is>
      </c>
      <c r="G62" s="33" t="inlineStr">
        <is>
          <t>Watch+Do</t>
        </is>
      </c>
      <c r="H62" s="35" t="n">
        <v>38</v>
      </c>
      <c r="I62" s="35" t="n">
        <v>22</v>
      </c>
      <c r="J62" s="35" t="n">
        <v>60</v>
      </c>
      <c r="K62" s="33" t="inlineStr">
        <is>
          <t>Booking Calendar</t>
        </is>
      </c>
      <c r="L62" s="33" t="inlineStr">
        <is>
          <t>⬜ Not Started</t>
        </is>
      </c>
      <c r="M62" s="35" t="inlineStr"/>
      <c r="N62" s="33" t="inlineStr"/>
      <c r="O62" s="50" t="n"/>
      <c r="P62" s="50" t="n"/>
      <c r="Q62" s="1" t="n"/>
    </row>
    <row r="63">
      <c r="A63" s="1" t="n"/>
      <c r="B63" s="29" t="n">
        <v>19</v>
      </c>
      <c r="C63" s="46" t="n">
        <v>46131</v>
      </c>
      <c r="D63" s="27" t="inlineStr">
        <is>
          <t>1h 00m</t>
        </is>
      </c>
      <c r="E63" s="27" t="inlineStr">
        <is>
          <t>Module 4</t>
        </is>
      </c>
      <c r="F63" s="27" t="inlineStr">
        <is>
          <t>Funnel Theory + Watch Build</t>
        </is>
      </c>
      <c r="G63" s="27" t="inlineStr">
        <is>
          <t>Watch</t>
        </is>
      </c>
      <c r="H63" s="29" t="n">
        <v>60</v>
      </c>
      <c r="I63" s="29" t="n">
        <v>0</v>
      </c>
      <c r="J63" s="29" t="n">
        <v>60</v>
      </c>
      <c r="K63" s="27" t="inlineStr">
        <is>
          <t>Funnel Theory</t>
        </is>
      </c>
      <c r="L63" s="27" t="inlineStr">
        <is>
          <t>⬜ Not Started</t>
        </is>
      </c>
      <c r="M63" s="29" t="inlineStr"/>
      <c r="N63" s="27" t="inlineStr"/>
      <c r="O63" s="48" t="n"/>
      <c r="P63" s="48" t="n"/>
      <c r="Q63" s="1" t="n"/>
    </row>
    <row r="64">
      <c r="A64" s="1" t="n"/>
      <c r="B64" s="35" t="n">
        <v>20</v>
      </c>
      <c r="C64" s="49" t="n">
        <v>46132</v>
      </c>
      <c r="D64" s="33" t="inlineStr">
        <is>
          <t>1h 42m</t>
        </is>
      </c>
      <c r="E64" s="33" t="inlineStr">
        <is>
          <t>Module 4</t>
        </is>
      </c>
      <c r="F64" s="33" t="inlineStr">
        <is>
          <t>Funnel Build + Chat Widget</t>
        </is>
      </c>
      <c r="G64" s="33" t="inlineStr">
        <is>
          <t>Watch+Do</t>
        </is>
      </c>
      <c r="H64" s="35" t="n">
        <v>42</v>
      </c>
      <c r="I64" s="35" t="n">
        <v>60</v>
      </c>
      <c r="J64" s="35" t="n">
        <v>102</v>
      </c>
      <c r="K64" s="33" t="inlineStr">
        <is>
          <t>BUILD First Funnel!</t>
        </is>
      </c>
      <c r="L64" s="33" t="inlineStr">
        <is>
          <t>⬜ Not Started</t>
        </is>
      </c>
      <c r="M64" s="35" t="inlineStr"/>
      <c r="N64" s="33" t="inlineStr"/>
      <c r="O64" s="50" t="n"/>
      <c r="P64" s="50" t="n"/>
      <c r="Q64" s="1" t="n"/>
    </row>
    <row r="65">
      <c r="A65" s="1" t="n"/>
      <c r="B65" s="29" t="n">
        <v>21</v>
      </c>
      <c r="C65" s="46" t="n">
        <v>46133</v>
      </c>
      <c r="D65" s="27" t="inlineStr">
        <is>
          <t>1h 24m</t>
        </is>
      </c>
      <c r="E65" s="27" t="inlineStr">
        <is>
          <t>M4→M5</t>
        </is>
      </c>
      <c r="F65" s="27" t="inlineStr">
        <is>
          <t>QR Codes + SMS/Email Templates</t>
        </is>
      </c>
      <c r="G65" s="27" t="inlineStr">
        <is>
          <t>Watch+Do</t>
        </is>
      </c>
      <c r="H65" s="29" t="n">
        <v>44</v>
      </c>
      <c r="I65" s="29" t="n">
        <v>40</v>
      </c>
      <c r="J65" s="29" t="n">
        <v>84</v>
      </c>
      <c r="K65" s="27" t="inlineStr">
        <is>
          <t>QR + Sales Assets</t>
        </is>
      </c>
      <c r="L65" s="27" t="inlineStr">
        <is>
          <t>⬜ Not Started</t>
        </is>
      </c>
      <c r="M65" s="29" t="inlineStr"/>
      <c r="N65" s="27" t="inlineStr"/>
      <c r="O65" s="48" t="n"/>
      <c r="P65" s="48" t="n"/>
      <c r="Q65" s="1" t="n"/>
    </row>
    <row r="66">
      <c r="A66" s="1" t="n"/>
      <c r="B66" s="35" t="n">
        <v>22</v>
      </c>
      <c r="C66" s="49" t="n">
        <v>46134</v>
      </c>
      <c r="D66" s="33" t="inlineStr">
        <is>
          <t>0h 49m</t>
        </is>
      </c>
      <c r="E66" s="33" t="inlineStr">
        <is>
          <t>Module 5</t>
        </is>
      </c>
      <c r="F66" s="33" t="inlineStr">
        <is>
          <t>Email Snippets + Templates</t>
        </is>
      </c>
      <c r="G66" s="33" t="inlineStr">
        <is>
          <t>Do+Watch</t>
        </is>
      </c>
      <c r="H66" s="35" t="n">
        <v>29</v>
      </c>
      <c r="I66" s="35" t="n">
        <v>20</v>
      </c>
      <c r="J66" s="35" t="n">
        <v>49</v>
      </c>
      <c r="K66" s="33" t="inlineStr">
        <is>
          <t>Email Deep Dive</t>
        </is>
      </c>
      <c r="L66" s="33" t="inlineStr">
        <is>
          <t>⬜ Not Started</t>
        </is>
      </c>
      <c r="M66" s="35" t="inlineStr"/>
      <c r="N66" s="33" t="inlineStr"/>
      <c r="O66" s="50" t="n"/>
      <c r="P66" s="50" t="n"/>
      <c r="Q66" s="1" t="n"/>
    </row>
    <row r="67">
      <c r="A67" s="1" t="n"/>
      <c r="B67" s="29" t="n">
        <v>23</v>
      </c>
      <c r="C67" s="46" t="n">
        <v>46135</v>
      </c>
      <c r="D67" s="27" t="inlineStr">
        <is>
          <t>1h 00m</t>
        </is>
      </c>
      <c r="E67" s="27" t="inlineStr">
        <is>
          <t>Module 5</t>
        </is>
      </c>
      <c r="F67" s="27" t="inlineStr">
        <is>
          <t>Email Templates + Documents</t>
        </is>
      </c>
      <c r="G67" s="27" t="inlineStr">
        <is>
          <t>Do+Watch+Do</t>
        </is>
      </c>
      <c r="H67" s="29" t="n">
        <v>20</v>
      </c>
      <c r="I67" s="29" t="n">
        <v>40</v>
      </c>
      <c r="J67" s="29" t="n">
        <v>60</v>
      </c>
      <c r="K67" s="27" t="inlineStr">
        <is>
          <t>Documents &amp; Contracts</t>
        </is>
      </c>
      <c r="L67" s="27" t="inlineStr">
        <is>
          <t>⬜ Not Started</t>
        </is>
      </c>
      <c r="M67" s="29" t="inlineStr"/>
      <c r="N67" s="27" t="inlineStr"/>
      <c r="O67" s="48" t="n"/>
      <c r="P67" s="48" t="n"/>
      <c r="Q67" s="1" t="n"/>
    </row>
    <row r="68">
      <c r="A68" s="1" t="n"/>
      <c r="B68" s="35" t="n">
        <v>24</v>
      </c>
      <c r="C68" s="49" t="n">
        <v>46136</v>
      </c>
      <c r="D68" s="33" t="inlineStr">
        <is>
          <t>0h 51m</t>
        </is>
      </c>
      <c r="E68" s="33" t="inlineStr">
        <is>
          <t>M5→M6</t>
        </is>
      </c>
      <c r="F68" s="33" t="inlineStr">
        <is>
          <t>Trigger Links + Pipeline Theory</t>
        </is>
      </c>
      <c r="G68" s="33" t="inlineStr">
        <is>
          <t>Watch+Do</t>
        </is>
      </c>
      <c r="H68" s="35" t="n">
        <v>36</v>
      </c>
      <c r="I68" s="35" t="n">
        <v>15</v>
      </c>
      <c r="J68" s="35" t="n">
        <v>51</v>
      </c>
      <c r="K68" s="33" t="inlineStr">
        <is>
          <t>Links + Pipeline</t>
        </is>
      </c>
      <c r="L68" s="33" t="inlineStr">
        <is>
          <t>⬜ Not Started</t>
        </is>
      </c>
      <c r="M68" s="35" t="inlineStr"/>
      <c r="N68" s="33" t="inlineStr"/>
      <c r="O68" s="50" t="n"/>
      <c r="P68" s="50" t="n"/>
      <c r="Q68" s="1" t="n"/>
    </row>
    <row r="69">
      <c r="A69" s="1" t="n"/>
      <c r="B69" s="29" t="n">
        <v>25</v>
      </c>
      <c r="C69" s="46" t="n">
        <v>46137</v>
      </c>
      <c r="D69" s="27" t="inlineStr">
        <is>
          <t>1h 00m</t>
        </is>
      </c>
      <c r="E69" s="27" t="inlineStr">
        <is>
          <t>Module 6</t>
        </is>
      </c>
      <c r="F69" s="27" t="inlineStr">
        <is>
          <t>Pipeline + Opportunities</t>
        </is>
      </c>
      <c r="G69" s="27" t="inlineStr">
        <is>
          <t>Watch+Do</t>
        </is>
      </c>
      <c r="H69" s="29" t="n">
        <v>35</v>
      </c>
      <c r="I69" s="29" t="n">
        <v>25</v>
      </c>
      <c r="J69" s="29" t="n">
        <v>60</v>
      </c>
      <c r="K69" s="27" t="inlineStr">
        <is>
          <t>BUILD Pipeline!</t>
        </is>
      </c>
      <c r="L69" s="27" t="inlineStr">
        <is>
          <t>⬜ Not Started</t>
        </is>
      </c>
      <c r="M69" s="29" t="inlineStr"/>
      <c r="N69" s="27" t="inlineStr"/>
      <c r="O69" s="48" t="n"/>
      <c r="P69" s="48" t="n"/>
      <c r="Q69" s="1" t="n"/>
    </row>
    <row r="70">
      <c r="A70" s="1" t="n"/>
      <c r="B70" s="35" t="n">
        <v>26</v>
      </c>
      <c r="C70" s="49" t="n">
        <v>46138</v>
      </c>
      <c r="D70" s="33" t="inlineStr">
        <is>
          <t>1h 00m</t>
        </is>
      </c>
      <c r="E70" s="33" t="inlineStr">
        <is>
          <t>Module 7</t>
        </is>
      </c>
      <c r="F70" s="33" t="inlineStr">
        <is>
          <t>Automation &amp; Workflows Theory</t>
        </is>
      </c>
      <c r="G70" s="33" t="inlineStr">
        <is>
          <t>Watch+Notes</t>
        </is>
      </c>
      <c r="H70" s="35" t="n">
        <v>43</v>
      </c>
      <c r="I70" s="35" t="n">
        <v>17</v>
      </c>
      <c r="J70" s="35" t="n">
        <v>60</v>
      </c>
      <c r="K70" s="33" t="inlineStr">
        <is>
          <t>Automation Mindset</t>
        </is>
      </c>
      <c r="L70" s="33" t="inlineStr">
        <is>
          <t>⬜ Not Started</t>
        </is>
      </c>
      <c r="M70" s="35" t="inlineStr"/>
      <c r="N70" s="33" t="inlineStr"/>
      <c r="O70" s="50" t="n"/>
      <c r="P70" s="50" t="n"/>
      <c r="Q70" s="1" t="n"/>
    </row>
    <row r="71">
      <c r="A71" s="1" t="n"/>
      <c r="B71" s="29" t="n">
        <v>27</v>
      </c>
      <c r="C71" s="46" t="n">
        <v>46139</v>
      </c>
      <c r="D71" s="27" t="inlineStr">
        <is>
          <t>1h 40m</t>
        </is>
      </c>
      <c r="E71" s="27" t="inlineStr">
        <is>
          <t>Module 7</t>
        </is>
      </c>
      <c r="F71" s="27" t="inlineStr">
        <is>
          <t>Workflow Builder + Knowledge Check</t>
        </is>
      </c>
      <c r="G71" s="27" t="inlineStr">
        <is>
          <t>Watch+Check</t>
        </is>
      </c>
      <c r="H71" s="29" t="n">
        <v>88</v>
      </c>
      <c r="I71" s="29" t="n">
        <v>12</v>
      </c>
      <c r="J71" s="29" t="n">
        <v>100</v>
      </c>
      <c r="K71" s="27" t="inlineStr">
        <is>
          <t>Automation in Action</t>
        </is>
      </c>
      <c r="L71" s="27" t="inlineStr">
        <is>
          <t>⬜ Not Started</t>
        </is>
      </c>
      <c r="M71" s="29" t="inlineStr"/>
      <c r="N71" s="27" t="inlineStr"/>
      <c r="O71" s="48" t="n"/>
      <c r="P71" s="48" t="n"/>
      <c r="Q71" s="1" t="n"/>
    </row>
    <row r="72">
      <c r="A72" s="1" t="n"/>
      <c r="B72" s="35" t="n">
        <v>28</v>
      </c>
      <c r="C72" s="49" t="n">
        <v>46140</v>
      </c>
      <c r="D72" s="33" t="inlineStr">
        <is>
          <t>1h 25m</t>
        </is>
      </c>
      <c r="E72" s="33" t="inlineStr">
        <is>
          <t>Module 7</t>
        </is>
      </c>
      <c r="F72" s="33" t="inlineStr">
        <is>
          <t>Build &amp; Test Automation</t>
        </is>
      </c>
      <c r="G72" s="33" t="inlineStr">
        <is>
          <t>BUILD</t>
        </is>
      </c>
      <c r="H72" s="35" t="n">
        <v>5</v>
      </c>
      <c r="I72" s="35" t="n">
        <v>80</v>
      </c>
      <c r="J72" s="35" t="n">
        <v>85</v>
      </c>
      <c r="K72" s="33" t="inlineStr">
        <is>
          <t>BUILD Automation!</t>
        </is>
      </c>
      <c r="L72" s="33" t="inlineStr">
        <is>
          <t>⬜ Not Started</t>
        </is>
      </c>
      <c r="M72" s="35" t="inlineStr"/>
      <c r="N72" s="33" t="inlineStr"/>
      <c r="O72" s="50" t="n"/>
      <c r="P72" s="50" t="n"/>
      <c r="Q72" s="1" t="n"/>
    </row>
    <row r="73">
      <c r="A73" s="1" t="n"/>
      <c r="B73" s="29" t="n">
        <v>29</v>
      </c>
      <c r="C73" s="46" t="n">
        <v>46141</v>
      </c>
      <c r="D73" s="27" t="inlineStr">
        <is>
          <t>1h 00m</t>
        </is>
      </c>
      <c r="E73" s="27" t="inlineStr">
        <is>
          <t>M7→M8</t>
        </is>
      </c>
      <c r="F73" s="27" t="inlineStr">
        <is>
          <t>Go Live + Conversations + Invoices</t>
        </is>
      </c>
      <c r="G73" s="27" t="inlineStr">
        <is>
          <t>GoLive+Watch</t>
        </is>
      </c>
      <c r="H73" s="29" t="n">
        <v>43</v>
      </c>
      <c r="I73" s="29" t="n">
        <v>17</v>
      </c>
      <c r="J73" s="29" t="n">
        <v>60</v>
      </c>
      <c r="K73" s="27" t="inlineStr">
        <is>
          <t>You're LIVE!</t>
        </is>
      </c>
      <c r="L73" s="27" t="inlineStr">
        <is>
          <t>⬜ Not Started</t>
        </is>
      </c>
      <c r="M73" s="29" t="inlineStr"/>
      <c r="N73" s="27" t="inlineStr"/>
      <c r="O73" s="48" t="n"/>
      <c r="P73" s="48" t="n"/>
      <c r="Q73" s="1" t="n"/>
    </row>
    <row r="74">
      <c r="A74" s="1" t="n"/>
      <c r="B74" s="35" t="n">
        <v>30</v>
      </c>
      <c r="C74" s="49" t="n">
        <v>46142</v>
      </c>
      <c r="D74" s="33" t="inlineStr">
        <is>
          <t>1h 46m</t>
        </is>
      </c>
      <c r="E74" s="33" t="inlineStr">
        <is>
          <t>M8+M9</t>
        </is>
      </c>
      <c r="F74" s="33" t="inlineStr">
        <is>
          <t>Products + Coupons + Dashboard + Final Quiz</t>
        </is>
      </c>
      <c r="G74" s="33" t="inlineStr">
        <is>
          <t>Watch+Do+Quiz</t>
        </is>
      </c>
      <c r="H74" s="35" t="n">
        <v>66</v>
      </c>
      <c r="I74" s="35" t="n">
        <v>40</v>
      </c>
      <c r="J74" s="35" t="n">
        <v>106</v>
      </c>
      <c r="K74" s="33" t="inlineStr">
        <is>
          <t>GRADUATION DAY!</t>
        </is>
      </c>
      <c r="L74" s="33" t="inlineStr">
        <is>
          <t>⬜ Not Started</t>
        </is>
      </c>
      <c r="M74" s="35" t="inlineStr"/>
      <c r="N74" s="33" t="inlineStr"/>
      <c r="O74" s="50" t="n"/>
      <c r="P74" s="50" t="n"/>
      <c r="Q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</row>
    <row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</row>
    <row r="88">
      <c r="A88" s="1" t="n"/>
      <c r="B88" s="24" t="inlineStr">
        <is>
          <t>⬡  PRE-FLIGHT CHECKLIST</t>
        </is>
      </c>
      <c r="Q88" s="1" t="n"/>
    </row>
    <row r="89">
      <c r="A89" s="1" t="n"/>
      <c r="B89" s="25" t="inlineStr">
        <is>
          <t>#</t>
        </is>
      </c>
      <c r="C89" s="25" t="inlineStr">
        <is>
          <t>ITEM</t>
        </is>
      </c>
      <c r="D89" s="25" t="inlineStr"/>
      <c r="E89" s="25" t="inlineStr"/>
      <c r="F89" s="25" t="inlineStr"/>
      <c r="G89" s="25" t="inlineStr">
        <is>
          <t>STATUS</t>
        </is>
      </c>
      <c r="H89" s="25" t="inlineStr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</row>
    <row r="90">
      <c r="A90" s="1" t="n"/>
      <c r="B90" s="35" t="inlineStr">
        <is>
          <t>1</t>
        </is>
      </c>
      <c r="C90" s="32" t="inlineStr">
        <is>
          <t>GHL account created &amp; verified</t>
        </is>
      </c>
      <c r="D90" s="37" t="n"/>
      <c r="E90" s="37" t="n"/>
      <c r="F90" s="37" t="n"/>
      <c r="G90" s="51" t="inlineStr">
        <is>
          <t>✗</t>
        </is>
      </c>
      <c r="H90" s="33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</row>
    <row r="91">
      <c r="A91" s="1" t="n"/>
      <c r="B91" s="29" t="inlineStr">
        <is>
          <t>2</t>
        </is>
      </c>
      <c r="C91" s="26" t="inlineStr">
        <is>
          <t>Custom domain connected</t>
        </is>
      </c>
      <c r="D91" s="31" t="n"/>
      <c r="E91" s="31" t="n"/>
      <c r="F91" s="31" t="n"/>
      <c r="G91" s="52" t="inlineStr">
        <is>
          <t>✗</t>
        </is>
      </c>
      <c r="H91" s="27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</row>
    <row r="92">
      <c r="A92" s="1" t="n"/>
      <c r="B92" s="35" t="inlineStr">
        <is>
          <t>3</t>
        </is>
      </c>
      <c r="C92" s="32" t="inlineStr">
        <is>
          <t>Email deliverability configured</t>
        </is>
      </c>
      <c r="D92" s="37" t="n"/>
      <c r="E92" s="37" t="n"/>
      <c r="F92" s="37" t="n"/>
      <c r="G92" s="51" t="inlineStr">
        <is>
          <t>✗</t>
        </is>
      </c>
      <c r="H92" s="33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</row>
    <row r="93">
      <c r="A93" s="1" t="n"/>
      <c r="B93" s="29" t="inlineStr">
        <is>
          <t>4</t>
        </is>
      </c>
      <c r="C93" s="26" t="inlineStr">
        <is>
          <t>Google &amp; Facebook integrated</t>
        </is>
      </c>
      <c r="D93" s="31" t="n"/>
      <c r="E93" s="31" t="n"/>
      <c r="F93" s="31" t="n"/>
      <c r="G93" s="52" t="inlineStr">
        <is>
          <t>✗</t>
        </is>
      </c>
      <c r="H93" s="27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</row>
    <row r="94">
      <c r="A94" s="1" t="n"/>
      <c r="B94" s="35" t="inlineStr">
        <is>
          <t>5</t>
        </is>
      </c>
      <c r="C94" s="32" t="inlineStr">
        <is>
          <t>A2P SMS registration complete</t>
        </is>
      </c>
      <c r="D94" s="37" t="n"/>
      <c r="E94" s="37" t="n"/>
      <c r="F94" s="37" t="n"/>
      <c r="G94" s="51" t="inlineStr">
        <is>
          <t>✗</t>
        </is>
      </c>
      <c r="H94" s="33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</row>
    <row r="95">
      <c r="A95" s="1" t="n"/>
      <c r="B95" s="29" t="inlineStr">
        <is>
          <t>6</t>
        </is>
      </c>
      <c r="C95" s="26" t="inlineStr">
        <is>
          <t>Contact import done (50+ contacts)</t>
        </is>
      </c>
      <c r="D95" s="31" t="n"/>
      <c r="E95" s="31" t="n"/>
      <c r="F95" s="31" t="n"/>
      <c r="G95" s="52" t="inlineStr">
        <is>
          <t>✗</t>
        </is>
      </c>
      <c r="H95" s="27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</row>
    <row r="96">
      <c r="A96" s="1" t="n"/>
      <c r="B96" s="35" t="inlineStr">
        <is>
          <t>7</t>
        </is>
      </c>
      <c r="C96" s="32" t="inlineStr">
        <is>
          <t>First funnel published &amp; tested</t>
        </is>
      </c>
      <c r="D96" s="37" t="n"/>
      <c r="E96" s="37" t="n"/>
      <c r="F96" s="37" t="n"/>
      <c r="G96" s="51" t="inlineStr">
        <is>
          <t>✗</t>
        </is>
      </c>
      <c r="H96" s="33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</row>
    <row r="97">
      <c r="A97" s="1" t="n"/>
      <c r="B97" s="29" t="inlineStr">
        <is>
          <t>8</t>
        </is>
      </c>
      <c r="C97" s="26" t="inlineStr">
        <is>
          <t>Pipeline with 3+ stages built</t>
        </is>
      </c>
      <c r="D97" s="31" t="n"/>
      <c r="E97" s="31" t="n"/>
      <c r="F97" s="31" t="n"/>
      <c r="G97" s="52" t="inlineStr">
        <is>
          <t>✗</t>
        </is>
      </c>
      <c r="H97" s="27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</row>
    <row r="98">
      <c r="A98" s="1" t="n"/>
      <c r="B98" s="35" t="inlineStr">
        <is>
          <t>9</t>
        </is>
      </c>
      <c r="C98" s="32" t="inlineStr">
        <is>
          <t>Automation workflow tested end-to-end</t>
        </is>
      </c>
      <c r="D98" s="37" t="n"/>
      <c r="E98" s="37" t="n"/>
      <c r="F98" s="37" t="n"/>
      <c r="G98" s="51" t="inlineStr">
        <is>
          <t>✗</t>
        </is>
      </c>
      <c r="H98" s="33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</row>
    <row r="99">
      <c r="A99" s="1" t="n"/>
      <c r="B99" s="29" t="inlineStr">
        <is>
          <t>10</t>
        </is>
      </c>
      <c r="C99" s="26" t="inlineStr">
        <is>
          <t>Final quiz passed — CERTIFIED! 🎓</t>
        </is>
      </c>
      <c r="D99" s="31" t="n"/>
      <c r="E99" s="31" t="n"/>
      <c r="F99" s="31" t="n"/>
      <c r="G99" s="52" t="inlineStr">
        <is>
          <t>✗</t>
        </is>
      </c>
      <c r="H99" s="27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</row>
    <row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</row>
    <row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</row>
    <row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</row>
  </sheetData>
  <mergeCells count="43">
    <mergeCell ref="B43:P43"/>
    <mergeCell ref="J6:L6"/>
    <mergeCell ref="J29:K29"/>
    <mergeCell ref="C91:F91"/>
    <mergeCell ref="J37:K37"/>
    <mergeCell ref="B88:P88"/>
    <mergeCell ref="B7:D8"/>
    <mergeCell ref="F7:H8"/>
    <mergeCell ref="J30:K30"/>
    <mergeCell ref="N7:P8"/>
    <mergeCell ref="J34:K34"/>
    <mergeCell ref="C96:F96"/>
    <mergeCell ref="B4:H4"/>
    <mergeCell ref="C92:F92"/>
    <mergeCell ref="B9:D9"/>
    <mergeCell ref="N9:P9"/>
    <mergeCell ref="F9:H9"/>
    <mergeCell ref="J36:K36"/>
    <mergeCell ref="B6:D6"/>
    <mergeCell ref="J3:L3"/>
    <mergeCell ref="N6:P6"/>
    <mergeCell ref="C98:F98"/>
    <mergeCell ref="J35:K35"/>
    <mergeCell ref="M39:P39"/>
    <mergeCell ref="B27:H27"/>
    <mergeCell ref="C97:F97"/>
    <mergeCell ref="J32:K32"/>
    <mergeCell ref="J39:L39"/>
    <mergeCell ref="C94:F94"/>
    <mergeCell ref="J31:K31"/>
    <mergeCell ref="B11:H11"/>
    <mergeCell ref="C93:F93"/>
    <mergeCell ref="C99:F99"/>
    <mergeCell ref="B3:D3"/>
    <mergeCell ref="J7:L8"/>
    <mergeCell ref="F6:H6"/>
    <mergeCell ref="J27:P27"/>
    <mergeCell ref="C90:F90"/>
    <mergeCell ref="J33:K33"/>
    <mergeCell ref="J11:P11"/>
    <mergeCell ref="C95:F95"/>
    <mergeCell ref="J9:L9"/>
    <mergeCell ref="N3:P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O3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14" customWidth="1" min="2" max="2"/>
    <col width="12" customWidth="1" min="3" max="3"/>
    <col width="16" customWidth="1" min="4" max="4"/>
    <col width="35" customWidth="1" min="5" max="5"/>
    <col width="16" customWidth="1" min="6" max="6"/>
    <col width="12" customWidth="1" min="7" max="7"/>
    <col width="12" customWidth="1" min="8" max="8"/>
    <col width="12" customWidth="1" min="9" max="9"/>
    <col width="24" customWidth="1" min="10" max="10"/>
    <col width="16" customWidth="1" min="11" max="11"/>
    <col width="14" customWidth="1" min="12" max="12"/>
    <col width="20" customWidth="1" min="13" max="13"/>
    <col width="24" customWidth="1" min="14" max="14"/>
  </cols>
  <sheetData>
    <row r="1">
      <c r="A1" s="25" t="inlineStr">
        <is>
          <t>Day</t>
        </is>
      </c>
      <c r="B1" s="25" t="inlineStr">
        <is>
          <t>Date</t>
        </is>
      </c>
      <c r="C1" s="25" t="inlineStr">
        <is>
          <t>Time Budget</t>
        </is>
      </c>
      <c r="D1" s="25" t="inlineStr">
        <is>
          <t>Module</t>
        </is>
      </c>
      <c r="E1" s="25" t="inlineStr">
        <is>
          <t>Lessons</t>
        </is>
      </c>
      <c r="F1" s="25" t="inlineStr">
        <is>
          <t>Type</t>
        </is>
      </c>
      <c r="G1" s="25" t="inlineStr">
        <is>
          <t>Video Min</t>
        </is>
      </c>
      <c r="H1" s="25" t="inlineStr">
        <is>
          <t>Task Min</t>
        </is>
      </c>
      <c r="I1" s="25" t="inlineStr">
        <is>
          <t>Total Min</t>
        </is>
      </c>
      <c r="J1" s="25" t="inlineStr">
        <is>
          <t>Focus Theme</t>
        </is>
      </c>
      <c r="K1" s="25" t="inlineStr">
        <is>
          <t>Status</t>
        </is>
      </c>
      <c r="L1" s="25" t="inlineStr">
        <is>
          <t>Actual Time</t>
        </is>
      </c>
      <c r="M1" s="25" t="inlineStr">
        <is>
          <t>Notes</t>
        </is>
      </c>
      <c r="N1" s="25" t="inlineStr">
        <is>
          <t>Done Criteria</t>
        </is>
      </c>
      <c r="O1" s="53" t="n"/>
    </row>
    <row r="2">
      <c r="A2" s="35" t="n">
        <v>1</v>
      </c>
      <c r="B2" s="54" t="n">
        <v>46113</v>
      </c>
      <c r="C2" s="33" t="inlineStr">
        <is>
          <t>1h 00m</t>
        </is>
      </c>
      <c r="D2" s="33" t="inlineStr">
        <is>
          <t>Start Here + M0</t>
        </is>
      </c>
      <c r="E2" s="33" t="inlineStr">
        <is>
          <t>L1 Welcome + L2 How To + M0-L1</t>
        </is>
      </c>
      <c r="F2" s="33" t="inlineStr">
        <is>
          <t>Watch</t>
        </is>
      </c>
      <c r="G2" s="35" t="n">
        <v>46</v>
      </c>
      <c r="H2" s="35" t="n">
        <v>14</v>
      </c>
      <c r="I2" s="35" t="n">
        <v>60</v>
      </c>
      <c r="J2" s="33" t="inlineStr">
        <is>
          <t>Big Picture</t>
        </is>
      </c>
      <c r="K2" s="33" t="inlineStr">
        <is>
          <t>🔄 In Progress</t>
        </is>
      </c>
      <c r="L2" s="33" t="inlineStr"/>
      <c r="M2" s="33" t="inlineStr"/>
      <c r="N2" s="33" t="inlineStr">
        <is>
          <t>Watch all 3 lessons</t>
        </is>
      </c>
      <c r="O2" s="53" t="n"/>
    </row>
    <row r="3">
      <c r="A3" s="29" t="n">
        <v>2</v>
      </c>
      <c r="B3" s="55" t="n">
        <v>46114</v>
      </c>
      <c r="C3" s="27" t="inlineStr">
        <is>
          <t>1h 00m</t>
        </is>
      </c>
      <c r="D3" s="27" t="inlineStr">
        <is>
          <t>Module 0</t>
        </is>
      </c>
      <c r="E3" s="27" t="inlineStr">
        <is>
          <t>M0-L2/L3/L4 + Quiz</t>
        </is>
      </c>
      <c r="F3" s="27" t="inlineStr">
        <is>
          <t>Watch+Quiz</t>
        </is>
      </c>
      <c r="G3" s="29" t="n">
        <v>50</v>
      </c>
      <c r="H3" s="29" t="n">
        <v>10</v>
      </c>
      <c r="I3" s="29" t="n">
        <v>60</v>
      </c>
      <c r="J3" s="27" t="inlineStr">
        <is>
          <t>Business Models</t>
        </is>
      </c>
      <c r="K3" s="27" t="inlineStr">
        <is>
          <t>✅ Complete</t>
        </is>
      </c>
      <c r="L3" s="27" t="inlineStr">
        <is>
          <t>58</t>
        </is>
      </c>
      <c r="M3" s="27" t="inlineStr"/>
      <c r="N3" s="27" t="inlineStr">
        <is>
          <t>Pass M0 Quiz</t>
        </is>
      </c>
      <c r="O3" s="53" t="n"/>
    </row>
    <row r="4">
      <c r="A4" s="35" t="n">
        <v>3</v>
      </c>
      <c r="B4" s="54" t="n">
        <v>46115</v>
      </c>
      <c r="C4" s="33" t="inlineStr">
        <is>
          <t>1h 00m</t>
        </is>
      </c>
      <c r="D4" s="33" t="inlineStr">
        <is>
          <t>Module 1</t>
        </is>
      </c>
      <c r="E4" s="33" t="inlineStr">
        <is>
          <t>M1-L1/L2/L3</t>
        </is>
      </c>
      <c r="F4" s="33" t="inlineStr">
        <is>
          <t>Watch</t>
        </is>
      </c>
      <c r="G4" s="35" t="n">
        <v>52</v>
      </c>
      <c r="H4" s="35" t="n">
        <v>8</v>
      </c>
      <c r="I4" s="35" t="n">
        <v>60</v>
      </c>
      <c r="J4" s="33" t="inlineStr">
        <is>
          <t>Mindset Before Automation</t>
        </is>
      </c>
      <c r="K4" s="33" t="inlineStr">
        <is>
          <t>⬜ Not Started</t>
        </is>
      </c>
      <c r="L4" s="33" t="inlineStr"/>
      <c r="M4" s="33" t="inlineStr"/>
      <c r="N4" s="33" t="inlineStr">
        <is>
          <t>Watch M1 intro lessons</t>
        </is>
      </c>
      <c r="O4" s="53" t="n"/>
    </row>
    <row r="5">
      <c r="A5" s="29" t="n">
        <v>4</v>
      </c>
      <c r="B5" s="55" t="n">
        <v>46116</v>
      </c>
      <c r="C5" s="27" t="inlineStr">
        <is>
          <t>1h 00m</t>
        </is>
      </c>
      <c r="D5" s="27" t="inlineStr">
        <is>
          <t>Module 1</t>
        </is>
      </c>
      <c r="E5" s="27" t="inlineStr">
        <is>
          <t>M1-L3.1 Build Process Map</t>
        </is>
      </c>
      <c r="F5" s="27" t="inlineStr">
        <is>
          <t>Assignment</t>
        </is>
      </c>
      <c r="G5" s="29" t="n">
        <v>0</v>
      </c>
      <c r="H5" s="29" t="n">
        <v>60</v>
      </c>
      <c r="I5" s="29" t="n">
        <v>60</v>
      </c>
      <c r="J5" s="27" t="inlineStr">
        <is>
          <t>YOUR Process Map</t>
        </is>
      </c>
      <c r="K5" s="27" t="inlineStr">
        <is>
          <t>⬜ Not Started</t>
        </is>
      </c>
      <c r="L5" s="27" t="inlineStr"/>
      <c r="M5" s="27" t="inlineStr"/>
      <c r="N5" s="27" t="inlineStr">
        <is>
          <t>Complete process map</t>
        </is>
      </c>
      <c r="O5" s="53" t="n"/>
    </row>
    <row r="6">
      <c r="A6" s="35" t="n">
        <v>5</v>
      </c>
      <c r="B6" s="54" t="n">
        <v>46117</v>
      </c>
      <c r="C6" s="33" t="inlineStr">
        <is>
          <t>1h 00m</t>
        </is>
      </c>
      <c r="D6" s="33" t="inlineStr">
        <is>
          <t>M1→M2</t>
        </is>
      </c>
      <c r="E6" s="33" t="inlineStr">
        <is>
          <t>M1-L5 + M2-1.1/1.2/1.3</t>
        </is>
      </c>
      <c r="F6" s="33" t="inlineStr">
        <is>
          <t>Watch+Do</t>
        </is>
      </c>
      <c r="G6" s="35" t="n">
        <v>20</v>
      </c>
      <c r="H6" s="35" t="n">
        <v>40</v>
      </c>
      <c r="I6" s="35" t="n">
        <v>60</v>
      </c>
      <c r="J6" s="33" t="inlineStr">
        <is>
          <t>First GHL Setup</t>
        </is>
      </c>
      <c r="K6" s="33" t="inlineStr">
        <is>
          <t>⬜ Not Started</t>
        </is>
      </c>
      <c r="L6" s="33" t="inlineStr"/>
      <c r="M6" s="33" t="inlineStr"/>
      <c r="N6" s="33" t="inlineStr">
        <is>
          <t>GHL account created</t>
        </is>
      </c>
      <c r="O6" s="53" t="n"/>
    </row>
    <row r="7">
      <c r="A7" s="29" t="n">
        <v>6</v>
      </c>
      <c r="B7" s="55" t="n">
        <v>46118</v>
      </c>
      <c r="C7" s="27" t="inlineStr">
        <is>
          <t>2h 00m</t>
        </is>
      </c>
      <c r="D7" s="27" t="inlineStr">
        <is>
          <t>Module 1</t>
        </is>
      </c>
      <c r="E7" s="27" t="inlineStr">
        <is>
          <t>100K Workshop Part 1</t>
        </is>
      </c>
      <c r="F7" s="27" t="inlineStr">
        <is>
          <t>Workshop</t>
        </is>
      </c>
      <c r="G7" s="29" t="n">
        <v>120</v>
      </c>
      <c r="H7" s="29" t="n">
        <v>0</v>
      </c>
      <c r="I7" s="29" t="n">
        <v>120</v>
      </c>
      <c r="J7" s="27" t="inlineStr">
        <is>
          <t>Full CRM Picture</t>
        </is>
      </c>
      <c r="K7" s="27" t="inlineStr">
        <is>
          <t>⬜ Not Started</t>
        </is>
      </c>
      <c r="L7" s="27" t="inlineStr"/>
      <c r="M7" s="27" t="inlineStr"/>
      <c r="N7" s="27" t="inlineStr">
        <is>
          <t>Complete Part 1</t>
        </is>
      </c>
      <c r="O7" s="53" t="n"/>
    </row>
    <row r="8">
      <c r="A8" s="35" t="n">
        <v>7</v>
      </c>
      <c r="B8" s="54" t="n">
        <v>46119</v>
      </c>
      <c r="C8" s="33" t="inlineStr">
        <is>
          <t>2h 00m</t>
        </is>
      </c>
      <c r="D8" s="33" t="inlineStr">
        <is>
          <t>Module 1</t>
        </is>
      </c>
      <c r="E8" s="33" t="inlineStr">
        <is>
          <t>100K Workshop Part 2 + Review</t>
        </is>
      </c>
      <c r="F8" s="33" t="inlineStr">
        <is>
          <t>Workshop+Review</t>
        </is>
      </c>
      <c r="G8" s="35" t="n">
        <v>96</v>
      </c>
      <c r="H8" s="35" t="n">
        <v>24</v>
      </c>
      <c r="I8" s="35" t="n">
        <v>120</v>
      </c>
      <c r="J8" s="33" t="inlineStr">
        <is>
          <t>CRM Blueprint</t>
        </is>
      </c>
      <c r="K8" s="33" t="inlineStr">
        <is>
          <t>⬜ Not Started</t>
        </is>
      </c>
      <c r="L8" s="33" t="inlineStr"/>
      <c r="M8" s="33" t="inlineStr"/>
      <c r="N8" s="33" t="inlineStr">
        <is>
          <t>Blueprint document done</t>
        </is>
      </c>
      <c r="O8" s="53" t="n"/>
    </row>
    <row r="9">
      <c r="A9" s="29" t="n">
        <v>8</v>
      </c>
      <c r="B9" s="55" t="n">
        <v>46120</v>
      </c>
      <c r="C9" s="27" t="inlineStr">
        <is>
          <t>0h 52m</t>
        </is>
      </c>
      <c r="D9" s="27" t="inlineStr">
        <is>
          <t>Module 2</t>
        </is>
      </c>
      <c r="E9" s="27" t="inlineStr">
        <is>
          <t>Users/Permissions + Domains</t>
        </is>
      </c>
      <c r="F9" s="27" t="inlineStr">
        <is>
          <t>Watch+Do</t>
        </is>
      </c>
      <c r="G9" s="29" t="n">
        <v>32</v>
      </c>
      <c r="H9" s="29" t="n">
        <v>20</v>
      </c>
      <c r="I9" s="29" t="n">
        <v>52</v>
      </c>
      <c r="J9" s="27" t="inlineStr">
        <is>
          <t>Users &amp; Domains</t>
        </is>
      </c>
      <c r="K9" s="27" t="inlineStr">
        <is>
          <t>⬜ Not Started</t>
        </is>
      </c>
      <c r="L9" s="27" t="inlineStr"/>
      <c r="M9" s="27" t="inlineStr"/>
      <c r="N9" s="27" t="inlineStr">
        <is>
          <t>Users configured</t>
        </is>
      </c>
      <c r="O9" s="53" t="n"/>
    </row>
    <row r="10">
      <c r="A10" s="35" t="n">
        <v>9</v>
      </c>
      <c r="B10" s="54" t="n">
        <v>46121</v>
      </c>
      <c r="C10" s="33" t="inlineStr">
        <is>
          <t>0h 59m</t>
        </is>
      </c>
      <c r="D10" s="33" t="inlineStr">
        <is>
          <t>Module 2</t>
        </is>
      </c>
      <c r="E10" s="33" t="inlineStr">
        <is>
          <t>Domain Connect + Email Sub-Domain</t>
        </is>
      </c>
      <c r="F10" s="33" t="inlineStr">
        <is>
          <t>Watch+Do</t>
        </is>
      </c>
      <c r="G10" s="35" t="n">
        <v>29</v>
      </c>
      <c r="H10" s="35" t="n">
        <v>30</v>
      </c>
      <c r="I10" s="35" t="n">
        <v>59</v>
      </c>
      <c r="J10" s="33" t="inlineStr">
        <is>
          <t>Deliverability</t>
        </is>
      </c>
      <c r="K10" s="33" t="inlineStr">
        <is>
          <t>⬜ Not Started</t>
        </is>
      </c>
      <c r="L10" s="33" t="inlineStr"/>
      <c r="M10" s="33" t="inlineStr"/>
      <c r="N10" s="33" t="inlineStr">
        <is>
          <t>Domain verified</t>
        </is>
      </c>
      <c r="O10" s="53" t="n"/>
    </row>
    <row r="11">
      <c r="A11" s="29" t="n">
        <v>10</v>
      </c>
      <c r="B11" s="55" t="n">
        <v>46122</v>
      </c>
      <c r="C11" s="27" t="inlineStr">
        <is>
          <t>1h 00m</t>
        </is>
      </c>
      <c r="D11" s="27" t="inlineStr">
        <is>
          <t>Module 2</t>
        </is>
      </c>
      <c r="E11" s="27" t="inlineStr">
        <is>
          <t>Integrations Google/Facebook</t>
        </is>
      </c>
      <c r="F11" s="27" t="inlineStr">
        <is>
          <t>Watch+Do</t>
        </is>
      </c>
      <c r="G11" s="29" t="n">
        <v>30</v>
      </c>
      <c r="H11" s="29" t="n">
        <v>30</v>
      </c>
      <c r="I11" s="29" t="n">
        <v>60</v>
      </c>
      <c r="J11" s="27" t="inlineStr">
        <is>
          <t>Core Integrations</t>
        </is>
      </c>
      <c r="K11" s="27" t="inlineStr">
        <is>
          <t>⬜ Not Started</t>
        </is>
      </c>
      <c r="L11" s="27" t="inlineStr"/>
      <c r="M11" s="27" t="inlineStr"/>
      <c r="N11" s="27" t="inlineStr">
        <is>
          <t>Both connected</t>
        </is>
      </c>
      <c r="O11" s="53" t="n"/>
    </row>
    <row r="12">
      <c r="A12" s="35" t="n">
        <v>11</v>
      </c>
      <c r="B12" s="54" t="n">
        <v>46123</v>
      </c>
      <c r="C12" s="33" t="inlineStr">
        <is>
          <t>1h 00m</t>
        </is>
      </c>
      <c r="D12" s="33" t="inlineStr">
        <is>
          <t>Module 2</t>
        </is>
      </c>
      <c r="E12" s="33" t="inlineStr">
        <is>
          <t>Zapier + A2P SMS</t>
        </is>
      </c>
      <c r="F12" s="33" t="inlineStr">
        <is>
          <t>Watch</t>
        </is>
      </c>
      <c r="G12" s="35" t="n">
        <v>51</v>
      </c>
      <c r="H12" s="35" t="n">
        <v>9</v>
      </c>
      <c r="I12" s="35" t="n">
        <v>60</v>
      </c>
      <c r="J12" s="33" t="inlineStr">
        <is>
          <t>3rd Party + SMS</t>
        </is>
      </c>
      <c r="K12" s="33" t="inlineStr">
        <is>
          <t>⬜ Not Started</t>
        </is>
      </c>
      <c r="L12" s="33" t="inlineStr"/>
      <c r="M12" s="33" t="inlineStr"/>
      <c r="N12" s="33" t="inlineStr">
        <is>
          <t>A2P registered</t>
        </is>
      </c>
      <c r="O12" s="53" t="n"/>
    </row>
    <row r="13">
      <c r="A13" s="29" t="n">
        <v>12</v>
      </c>
      <c r="B13" s="55" t="n">
        <v>46124</v>
      </c>
      <c r="C13" s="27" t="inlineStr">
        <is>
          <t>1h 00m</t>
        </is>
      </c>
      <c r="D13" s="27" t="inlineStr">
        <is>
          <t>Module 2</t>
        </is>
      </c>
      <c r="E13" s="27" t="inlineStr">
        <is>
          <t>Phone + Email Systems</t>
        </is>
      </c>
      <c r="F13" s="27" t="inlineStr">
        <is>
          <t>Watch</t>
        </is>
      </c>
      <c r="G13" s="29" t="n">
        <v>58</v>
      </c>
      <c r="H13" s="29" t="n">
        <v>2</v>
      </c>
      <c r="I13" s="29" t="n">
        <v>60</v>
      </c>
      <c r="J13" s="27" t="inlineStr">
        <is>
          <t>Phone &amp; Email</t>
        </is>
      </c>
      <c r="K13" s="27" t="inlineStr">
        <is>
          <t>⬜ Not Started</t>
        </is>
      </c>
      <c r="L13" s="27" t="inlineStr"/>
      <c r="M13" s="27" t="inlineStr"/>
      <c r="N13" s="27" t="inlineStr">
        <is>
          <t>Phone number active</t>
        </is>
      </c>
      <c r="O13" s="53" t="n"/>
    </row>
    <row r="14">
      <c r="A14" s="35" t="n">
        <v>13</v>
      </c>
      <c r="B14" s="54" t="n">
        <v>46125</v>
      </c>
      <c r="C14" s="33" t="inlineStr">
        <is>
          <t>1h 19m</t>
        </is>
      </c>
      <c r="D14" s="33" t="inlineStr">
        <is>
          <t>Module 2</t>
        </is>
      </c>
      <c r="E14" s="33" t="inlineStr">
        <is>
          <t>Payment + Brand Board + Quiz</t>
        </is>
      </c>
      <c r="F14" s="33" t="inlineStr">
        <is>
          <t>Watch+Do+Quiz</t>
        </is>
      </c>
      <c r="G14" s="35" t="n">
        <v>49</v>
      </c>
      <c r="H14" s="35" t="n">
        <v>30</v>
      </c>
      <c r="I14" s="35" t="n">
        <v>79</v>
      </c>
      <c r="J14" s="33" t="inlineStr">
        <is>
          <t>M2 Complete!</t>
        </is>
      </c>
      <c r="K14" s="33" t="inlineStr">
        <is>
          <t>⬜ Not Started</t>
        </is>
      </c>
      <c r="L14" s="33" t="inlineStr"/>
      <c r="M14" s="33" t="inlineStr"/>
      <c r="N14" s="33" t="inlineStr">
        <is>
          <t>Pass M2 Quiz</t>
        </is>
      </c>
      <c r="O14" s="53" t="n"/>
    </row>
    <row r="15">
      <c r="A15" s="29" t="n">
        <v>14</v>
      </c>
      <c r="B15" s="55" t="n">
        <v>46126</v>
      </c>
      <c r="C15" s="27" t="inlineStr">
        <is>
          <t>1h 34m</t>
        </is>
      </c>
      <c r="D15" s="27" t="inlineStr">
        <is>
          <t>Module 3</t>
        </is>
      </c>
      <c r="E15" s="27" t="inlineStr">
        <is>
          <t>Contacts Manual + Import + Custom Fields</t>
        </is>
      </c>
      <c r="F15" s="27" t="inlineStr">
        <is>
          <t>Watch+Do</t>
        </is>
      </c>
      <c r="G15" s="29" t="n">
        <v>49</v>
      </c>
      <c r="H15" s="29" t="n">
        <v>45</v>
      </c>
      <c r="I15" s="29" t="n">
        <v>94</v>
      </c>
      <c r="J15" s="27" t="inlineStr">
        <is>
          <t>Contacts Into GHL</t>
        </is>
      </c>
      <c r="K15" s="27" t="inlineStr">
        <is>
          <t>⬜ Not Started</t>
        </is>
      </c>
      <c r="L15" s="27" t="inlineStr"/>
      <c r="M15" s="27" t="inlineStr"/>
      <c r="N15" s="27" t="inlineStr">
        <is>
          <t>Contacts imported</t>
        </is>
      </c>
      <c r="O15" s="53" t="n"/>
    </row>
    <row r="16">
      <c r="A16" s="35" t="n">
        <v>15</v>
      </c>
      <c r="B16" s="54" t="n">
        <v>46127</v>
      </c>
      <c r="C16" s="33" t="inlineStr">
        <is>
          <t>0h 55m</t>
        </is>
      </c>
      <c r="D16" s="33" t="inlineStr">
        <is>
          <t>Module 3</t>
        </is>
      </c>
      <c r="E16" s="33" t="inlineStr">
        <is>
          <t>Custom Fields + Values</t>
        </is>
      </c>
      <c r="F16" s="33" t="inlineStr">
        <is>
          <t>Watch+Do</t>
        </is>
      </c>
      <c r="G16" s="35" t="n">
        <v>35</v>
      </c>
      <c r="H16" s="35" t="n">
        <v>20</v>
      </c>
      <c r="I16" s="35" t="n">
        <v>55</v>
      </c>
      <c r="J16" s="33" t="inlineStr">
        <is>
          <t>Data Structure</t>
        </is>
      </c>
      <c r="K16" s="33" t="inlineStr">
        <is>
          <t>⬜ Not Started</t>
        </is>
      </c>
      <c r="L16" s="33" t="inlineStr"/>
      <c r="M16" s="33" t="inlineStr"/>
      <c r="N16" s="33" t="inlineStr">
        <is>
          <t>Custom fields set up</t>
        </is>
      </c>
      <c r="O16" s="53" t="n"/>
    </row>
    <row r="17">
      <c r="A17" s="29" t="n">
        <v>16</v>
      </c>
      <c r="B17" s="55" t="n">
        <v>46128</v>
      </c>
      <c r="C17" s="27" t="inlineStr">
        <is>
          <t>0h 59m</t>
        </is>
      </c>
      <c r="D17" s="27" t="inlineStr">
        <is>
          <t>M3→M4</t>
        </is>
      </c>
      <c r="E17" s="27" t="inlineStr">
        <is>
          <t>Custom Values + First Form</t>
        </is>
      </c>
      <c r="F17" s="27" t="inlineStr">
        <is>
          <t>Do+Watch+Do</t>
        </is>
      </c>
      <c r="G17" s="29" t="n">
        <v>19</v>
      </c>
      <c r="H17" s="29" t="n">
        <v>40</v>
      </c>
      <c r="I17" s="29" t="n">
        <v>59</v>
      </c>
      <c r="J17" s="27" t="inlineStr">
        <is>
          <t>Values + First Form</t>
        </is>
      </c>
      <c r="K17" s="27" t="inlineStr">
        <is>
          <t>⬜ Not Started</t>
        </is>
      </c>
      <c r="L17" s="27" t="inlineStr"/>
      <c r="M17" s="27" t="inlineStr"/>
      <c r="N17" s="27" t="inlineStr">
        <is>
          <t>First form live</t>
        </is>
      </c>
      <c r="O17" s="53" t="n"/>
    </row>
    <row r="18">
      <c r="A18" s="35" t="n">
        <v>17</v>
      </c>
      <c r="B18" s="54" t="n">
        <v>46129</v>
      </c>
      <c r="C18" s="33" t="inlineStr">
        <is>
          <t>0h 58m</t>
        </is>
      </c>
      <c r="D18" s="33" t="inlineStr">
        <is>
          <t>Module 4</t>
        </is>
      </c>
      <c r="E18" s="33" t="inlineStr">
        <is>
          <t>Surveys + Quizzes + Calendar Intro</t>
        </is>
      </c>
      <c r="F18" s="33" t="inlineStr">
        <is>
          <t>Watch+Do</t>
        </is>
      </c>
      <c r="G18" s="35" t="n">
        <v>38</v>
      </c>
      <c r="H18" s="35" t="n">
        <v>20</v>
      </c>
      <c r="I18" s="35" t="n">
        <v>58</v>
      </c>
      <c r="J18" s="33" t="inlineStr">
        <is>
          <t>Surveys &amp; Calendar</t>
        </is>
      </c>
      <c r="K18" s="33" t="inlineStr">
        <is>
          <t>⬜ Not Started</t>
        </is>
      </c>
      <c r="L18" s="33" t="inlineStr"/>
      <c r="M18" s="33" t="inlineStr"/>
      <c r="N18" s="33" t="inlineStr">
        <is>
          <t>Survey created</t>
        </is>
      </c>
      <c r="O18" s="53" t="n"/>
    </row>
    <row r="19">
      <c r="A19" s="29" t="n">
        <v>18</v>
      </c>
      <c r="B19" s="55" t="n">
        <v>46130</v>
      </c>
      <c r="C19" s="27" t="inlineStr">
        <is>
          <t>1h 00m</t>
        </is>
      </c>
      <c r="D19" s="27" t="inlineStr">
        <is>
          <t>Module 4</t>
        </is>
      </c>
      <c r="E19" s="27" t="inlineStr">
        <is>
          <t>Calendar Config + Build</t>
        </is>
      </c>
      <c r="F19" s="27" t="inlineStr">
        <is>
          <t>Watch+Do</t>
        </is>
      </c>
      <c r="G19" s="29" t="n">
        <v>38</v>
      </c>
      <c r="H19" s="29" t="n">
        <v>22</v>
      </c>
      <c r="I19" s="29" t="n">
        <v>60</v>
      </c>
      <c r="J19" s="27" t="inlineStr">
        <is>
          <t>Booking Calendar</t>
        </is>
      </c>
      <c r="K19" s="27" t="inlineStr">
        <is>
          <t>⬜ Not Started</t>
        </is>
      </c>
      <c r="L19" s="27" t="inlineStr"/>
      <c r="M19" s="27" t="inlineStr"/>
      <c r="N19" s="27" t="inlineStr">
        <is>
          <t>Calendar booking works</t>
        </is>
      </c>
      <c r="O19" s="53" t="n"/>
    </row>
    <row r="20">
      <c r="A20" s="35" t="n">
        <v>19</v>
      </c>
      <c r="B20" s="54" t="n">
        <v>46131</v>
      </c>
      <c r="C20" s="33" t="inlineStr">
        <is>
          <t>1h 00m</t>
        </is>
      </c>
      <c r="D20" s="33" t="inlineStr">
        <is>
          <t>Module 4</t>
        </is>
      </c>
      <c r="E20" s="33" t="inlineStr">
        <is>
          <t>Funnel Theory + Watch Build</t>
        </is>
      </c>
      <c r="F20" s="33" t="inlineStr">
        <is>
          <t>Watch</t>
        </is>
      </c>
      <c r="G20" s="35" t="n">
        <v>60</v>
      </c>
      <c r="H20" s="35" t="n">
        <v>0</v>
      </c>
      <c r="I20" s="35" t="n">
        <v>60</v>
      </c>
      <c r="J20" s="33" t="inlineStr">
        <is>
          <t>Funnel Theory</t>
        </is>
      </c>
      <c r="K20" s="33" t="inlineStr">
        <is>
          <t>⬜ Not Started</t>
        </is>
      </c>
      <c r="L20" s="33" t="inlineStr"/>
      <c r="M20" s="33" t="inlineStr"/>
      <c r="N20" s="33" t="inlineStr">
        <is>
          <t>Theory notes complete</t>
        </is>
      </c>
      <c r="O20" s="53" t="n"/>
    </row>
    <row r="21">
      <c r="A21" s="29" t="n">
        <v>20</v>
      </c>
      <c r="B21" s="55" t="n">
        <v>46132</v>
      </c>
      <c r="C21" s="27" t="inlineStr">
        <is>
          <t>1h 42m</t>
        </is>
      </c>
      <c r="D21" s="27" t="inlineStr">
        <is>
          <t>Module 4</t>
        </is>
      </c>
      <c r="E21" s="27" t="inlineStr">
        <is>
          <t>Funnel Build + Chat Widget</t>
        </is>
      </c>
      <c r="F21" s="27" t="inlineStr">
        <is>
          <t>Watch+Do</t>
        </is>
      </c>
      <c r="G21" s="29" t="n">
        <v>42</v>
      </c>
      <c r="H21" s="29" t="n">
        <v>60</v>
      </c>
      <c r="I21" s="29" t="n">
        <v>102</v>
      </c>
      <c r="J21" s="27" t="inlineStr">
        <is>
          <t>BUILD First Funnel!</t>
        </is>
      </c>
      <c r="K21" s="27" t="inlineStr">
        <is>
          <t>⬜ Not Started</t>
        </is>
      </c>
      <c r="L21" s="27" t="inlineStr"/>
      <c r="M21" s="27" t="inlineStr"/>
      <c r="N21" s="27" t="inlineStr">
        <is>
          <t>Funnel published</t>
        </is>
      </c>
      <c r="O21" s="53" t="n"/>
    </row>
    <row r="22">
      <c r="A22" s="35" t="n">
        <v>21</v>
      </c>
      <c r="B22" s="54" t="n">
        <v>46133</v>
      </c>
      <c r="C22" s="33" t="inlineStr">
        <is>
          <t>1h 24m</t>
        </is>
      </c>
      <c r="D22" s="33" t="inlineStr">
        <is>
          <t>M4→M5</t>
        </is>
      </c>
      <c r="E22" s="33" t="inlineStr">
        <is>
          <t>QR Codes + SMS/Email Templates</t>
        </is>
      </c>
      <c r="F22" s="33" t="inlineStr">
        <is>
          <t>Watch+Do</t>
        </is>
      </c>
      <c r="G22" s="35" t="n">
        <v>44</v>
      </c>
      <c r="H22" s="35" t="n">
        <v>40</v>
      </c>
      <c r="I22" s="35" t="n">
        <v>84</v>
      </c>
      <c r="J22" s="33" t="inlineStr">
        <is>
          <t>QR + Sales Assets</t>
        </is>
      </c>
      <c r="K22" s="33" t="inlineStr">
        <is>
          <t>⬜ Not Started</t>
        </is>
      </c>
      <c r="L22" s="33" t="inlineStr"/>
      <c r="M22" s="33" t="inlineStr"/>
      <c r="N22" s="33" t="inlineStr">
        <is>
          <t>Templates saved</t>
        </is>
      </c>
      <c r="O22" s="53" t="n"/>
    </row>
    <row r="23">
      <c r="A23" s="29" t="n">
        <v>22</v>
      </c>
      <c r="B23" s="55" t="n">
        <v>46134</v>
      </c>
      <c r="C23" s="27" t="inlineStr">
        <is>
          <t>0h 49m</t>
        </is>
      </c>
      <c r="D23" s="27" t="inlineStr">
        <is>
          <t>Module 5</t>
        </is>
      </c>
      <c r="E23" s="27" t="inlineStr">
        <is>
          <t>Email Snippets + Templates</t>
        </is>
      </c>
      <c r="F23" s="27" t="inlineStr">
        <is>
          <t>Do+Watch</t>
        </is>
      </c>
      <c r="G23" s="29" t="n">
        <v>29</v>
      </c>
      <c r="H23" s="29" t="n">
        <v>20</v>
      </c>
      <c r="I23" s="29" t="n">
        <v>49</v>
      </c>
      <c r="J23" s="27" t="inlineStr">
        <is>
          <t>Email Deep Dive</t>
        </is>
      </c>
      <c r="K23" s="27" t="inlineStr">
        <is>
          <t>⬜ Not Started</t>
        </is>
      </c>
      <c r="L23" s="27" t="inlineStr"/>
      <c r="M23" s="27" t="inlineStr"/>
      <c r="N23" s="27" t="inlineStr">
        <is>
          <t>3 email templates</t>
        </is>
      </c>
      <c r="O23" s="53" t="n"/>
    </row>
    <row r="24">
      <c r="A24" s="35" t="n">
        <v>23</v>
      </c>
      <c r="B24" s="54" t="n">
        <v>46135</v>
      </c>
      <c r="C24" s="33" t="inlineStr">
        <is>
          <t>1h 00m</t>
        </is>
      </c>
      <c r="D24" s="33" t="inlineStr">
        <is>
          <t>Module 5</t>
        </is>
      </c>
      <c r="E24" s="33" t="inlineStr">
        <is>
          <t>Email Templates + Documents</t>
        </is>
      </c>
      <c r="F24" s="33" t="inlineStr">
        <is>
          <t>Do+Watch+Do</t>
        </is>
      </c>
      <c r="G24" s="35" t="n">
        <v>20</v>
      </c>
      <c r="H24" s="35" t="n">
        <v>40</v>
      </c>
      <c r="I24" s="35" t="n">
        <v>60</v>
      </c>
      <c r="J24" s="33" t="inlineStr">
        <is>
          <t>Documents &amp; Contracts</t>
        </is>
      </c>
      <c r="K24" s="33" t="inlineStr">
        <is>
          <t>⬜ Not Started</t>
        </is>
      </c>
      <c r="L24" s="33" t="inlineStr"/>
      <c r="M24" s="33" t="inlineStr"/>
      <c r="N24" s="33" t="inlineStr">
        <is>
          <t>Contract template done</t>
        </is>
      </c>
      <c r="O24" s="53" t="n"/>
    </row>
    <row r="25">
      <c r="A25" s="29" t="n">
        <v>24</v>
      </c>
      <c r="B25" s="55" t="n">
        <v>46136</v>
      </c>
      <c r="C25" s="27" t="inlineStr">
        <is>
          <t>0h 51m</t>
        </is>
      </c>
      <c r="D25" s="27" t="inlineStr">
        <is>
          <t>M5→M6</t>
        </is>
      </c>
      <c r="E25" s="27" t="inlineStr">
        <is>
          <t>Trigger Links + Pipeline Theory</t>
        </is>
      </c>
      <c r="F25" s="27" t="inlineStr">
        <is>
          <t>Watch+Do</t>
        </is>
      </c>
      <c r="G25" s="29" t="n">
        <v>36</v>
      </c>
      <c r="H25" s="29" t="n">
        <v>15</v>
      </c>
      <c r="I25" s="29" t="n">
        <v>51</v>
      </c>
      <c r="J25" s="27" t="inlineStr">
        <is>
          <t>Links + Pipeline</t>
        </is>
      </c>
      <c r="K25" s="27" t="inlineStr">
        <is>
          <t>⬜ Not Started</t>
        </is>
      </c>
      <c r="L25" s="27" t="inlineStr"/>
      <c r="M25" s="27" t="inlineStr"/>
      <c r="N25" s="27" t="inlineStr">
        <is>
          <t>Trigger links active</t>
        </is>
      </c>
      <c r="O25" s="53" t="n"/>
    </row>
    <row r="26">
      <c r="A26" s="35" t="n">
        <v>25</v>
      </c>
      <c r="B26" s="54" t="n">
        <v>46137</v>
      </c>
      <c r="C26" s="33" t="inlineStr">
        <is>
          <t>1h 00m</t>
        </is>
      </c>
      <c r="D26" s="33" t="inlineStr">
        <is>
          <t>Module 6</t>
        </is>
      </c>
      <c r="E26" s="33" t="inlineStr">
        <is>
          <t>Pipeline + Opportunities</t>
        </is>
      </c>
      <c r="F26" s="33" t="inlineStr">
        <is>
          <t>Watch+Do</t>
        </is>
      </c>
      <c r="G26" s="35" t="n">
        <v>35</v>
      </c>
      <c r="H26" s="35" t="n">
        <v>25</v>
      </c>
      <c r="I26" s="35" t="n">
        <v>60</v>
      </c>
      <c r="J26" s="33" t="inlineStr">
        <is>
          <t>BUILD Pipeline!</t>
        </is>
      </c>
      <c r="K26" s="33" t="inlineStr">
        <is>
          <t>⬜ Not Started</t>
        </is>
      </c>
      <c r="L26" s="33" t="inlineStr"/>
      <c r="M26" s="33" t="inlineStr"/>
      <c r="N26" s="33" t="inlineStr">
        <is>
          <t>Pipeline configured</t>
        </is>
      </c>
      <c r="O26" s="53" t="n"/>
    </row>
    <row r="27">
      <c r="A27" s="29" t="n">
        <v>26</v>
      </c>
      <c r="B27" s="55" t="n">
        <v>46138</v>
      </c>
      <c r="C27" s="27" t="inlineStr">
        <is>
          <t>1h 00m</t>
        </is>
      </c>
      <c r="D27" s="27" t="inlineStr">
        <is>
          <t>Module 7</t>
        </is>
      </c>
      <c r="E27" s="27" t="inlineStr">
        <is>
          <t>Automation &amp; Workflows Theory</t>
        </is>
      </c>
      <c r="F27" s="27" t="inlineStr">
        <is>
          <t>Watch+Notes</t>
        </is>
      </c>
      <c r="G27" s="29" t="n">
        <v>43</v>
      </c>
      <c r="H27" s="29" t="n">
        <v>17</v>
      </c>
      <c r="I27" s="29" t="n">
        <v>60</v>
      </c>
      <c r="J27" s="27" t="inlineStr">
        <is>
          <t>Automation Mindset</t>
        </is>
      </c>
      <c r="K27" s="27" t="inlineStr">
        <is>
          <t>⬜ Not Started</t>
        </is>
      </c>
      <c r="L27" s="27" t="inlineStr"/>
      <c r="M27" s="27" t="inlineStr"/>
      <c r="N27" s="27" t="inlineStr">
        <is>
          <t>Notes documented</t>
        </is>
      </c>
      <c r="O27" s="53" t="n"/>
    </row>
    <row r="28">
      <c r="A28" s="35" t="n">
        <v>27</v>
      </c>
      <c r="B28" s="54" t="n">
        <v>46139</v>
      </c>
      <c r="C28" s="33" t="inlineStr">
        <is>
          <t>1h 40m</t>
        </is>
      </c>
      <c r="D28" s="33" t="inlineStr">
        <is>
          <t>Module 7</t>
        </is>
      </c>
      <c r="E28" s="33" t="inlineStr">
        <is>
          <t>Workflow Builder + Knowledge Check</t>
        </is>
      </c>
      <c r="F28" s="33" t="inlineStr">
        <is>
          <t>Watch+Check</t>
        </is>
      </c>
      <c r="G28" s="35" t="n">
        <v>88</v>
      </c>
      <c r="H28" s="35" t="n">
        <v>12</v>
      </c>
      <c r="I28" s="35" t="n">
        <v>100</v>
      </c>
      <c r="J28" s="33" t="inlineStr">
        <is>
          <t>Automation in Action</t>
        </is>
      </c>
      <c r="K28" s="33" t="inlineStr">
        <is>
          <t>⬜ Not Started</t>
        </is>
      </c>
      <c r="L28" s="33" t="inlineStr"/>
      <c r="M28" s="33" t="inlineStr"/>
      <c r="N28" s="33" t="inlineStr">
        <is>
          <t>Knowledge check passed</t>
        </is>
      </c>
      <c r="O28" s="53" t="n"/>
    </row>
    <row r="29">
      <c r="A29" s="29" t="n">
        <v>28</v>
      </c>
      <c r="B29" s="55" t="n">
        <v>46140</v>
      </c>
      <c r="C29" s="27" t="inlineStr">
        <is>
          <t>1h 25m</t>
        </is>
      </c>
      <c r="D29" s="27" t="inlineStr">
        <is>
          <t>Module 7</t>
        </is>
      </c>
      <c r="E29" s="27" t="inlineStr">
        <is>
          <t>Build &amp; Test Automation</t>
        </is>
      </c>
      <c r="F29" s="27" t="inlineStr">
        <is>
          <t>BUILD</t>
        </is>
      </c>
      <c r="G29" s="29" t="n">
        <v>5</v>
      </c>
      <c r="H29" s="29" t="n">
        <v>80</v>
      </c>
      <c r="I29" s="29" t="n">
        <v>85</v>
      </c>
      <c r="J29" s="27" t="inlineStr">
        <is>
          <t>BUILD Automation!</t>
        </is>
      </c>
      <c r="K29" s="27" t="inlineStr">
        <is>
          <t>⬜ Not Started</t>
        </is>
      </c>
      <c r="L29" s="27" t="inlineStr"/>
      <c r="M29" s="27" t="inlineStr"/>
      <c r="N29" s="27" t="inlineStr">
        <is>
          <t>Automation tested</t>
        </is>
      </c>
      <c r="O29" s="53" t="n"/>
    </row>
    <row r="30">
      <c r="A30" s="35" t="n">
        <v>29</v>
      </c>
      <c r="B30" s="54" t="n">
        <v>46141</v>
      </c>
      <c r="C30" s="33" t="inlineStr">
        <is>
          <t>1h 00m</t>
        </is>
      </c>
      <c r="D30" s="33" t="inlineStr">
        <is>
          <t>M7→M8</t>
        </is>
      </c>
      <c r="E30" s="33" t="inlineStr">
        <is>
          <t>Go Live + Conversations + Invoices</t>
        </is>
      </c>
      <c r="F30" s="33" t="inlineStr">
        <is>
          <t>GoLive+Watch</t>
        </is>
      </c>
      <c r="G30" s="35" t="n">
        <v>43</v>
      </c>
      <c r="H30" s="35" t="n">
        <v>17</v>
      </c>
      <c r="I30" s="35" t="n">
        <v>60</v>
      </c>
      <c r="J30" s="33" t="inlineStr">
        <is>
          <t>You're LIVE!</t>
        </is>
      </c>
      <c r="K30" s="33" t="inlineStr">
        <is>
          <t>⬜ Not Started</t>
        </is>
      </c>
      <c r="L30" s="33" t="inlineStr"/>
      <c r="M30" s="33" t="inlineStr"/>
      <c r="N30" s="33" t="inlineStr">
        <is>
          <t>Account live</t>
        </is>
      </c>
      <c r="O30" s="53" t="n"/>
    </row>
    <row r="31">
      <c r="A31" s="29" t="n">
        <v>30</v>
      </c>
      <c r="B31" s="55" t="n">
        <v>46142</v>
      </c>
      <c r="C31" s="27" t="inlineStr">
        <is>
          <t>1h 46m</t>
        </is>
      </c>
      <c r="D31" s="27" t="inlineStr">
        <is>
          <t>M8+M9</t>
        </is>
      </c>
      <c r="E31" s="27" t="inlineStr">
        <is>
          <t>Products + Coupons + Dashboard + Final Quiz</t>
        </is>
      </c>
      <c r="F31" s="27" t="inlineStr">
        <is>
          <t>Watch+Do+Quiz</t>
        </is>
      </c>
      <c r="G31" s="29" t="n">
        <v>66</v>
      </c>
      <c r="H31" s="29" t="n">
        <v>40</v>
      </c>
      <c r="I31" s="29" t="n">
        <v>106</v>
      </c>
      <c r="J31" s="27" t="inlineStr">
        <is>
          <t>GRADUATION DAY!</t>
        </is>
      </c>
      <c r="K31" s="27" t="inlineStr">
        <is>
          <t>⬜ Not Started</t>
        </is>
      </c>
      <c r="L31" s="27" t="inlineStr"/>
      <c r="M31" s="27" t="inlineStr"/>
      <c r="N31" s="27" t="inlineStr">
        <is>
          <t>Final quiz passed</t>
        </is>
      </c>
      <c r="O31" s="53" t="n"/>
    </row>
    <row r="32">
      <c r="A32" s="53" t="n"/>
      <c r="B32" s="53" t="n"/>
      <c r="C32" s="53" t="n"/>
      <c r="D32" s="53" t="n"/>
      <c r="E32" s="53" t="n"/>
      <c r="F32" s="53" t="n"/>
      <c r="G32" s="53" t="n"/>
      <c r="H32" s="53" t="n"/>
      <c r="I32" s="53" t="n"/>
      <c r="J32" s="53" t="n"/>
      <c r="K32" s="53" t="n"/>
      <c r="L32" s="53" t="n"/>
      <c r="M32" s="53" t="n"/>
      <c r="N32" s="53" t="n"/>
      <c r="O32" s="53" t="n"/>
    </row>
    <row r="33">
      <c r="A33" s="53" t="n"/>
      <c r="B33" s="53" t="n"/>
      <c r="C33" s="53" t="n"/>
      <c r="D33" s="53" t="n"/>
      <c r="E33" s="53" t="n"/>
      <c r="F33" s="53" t="n"/>
      <c r="G33" s="53" t="n"/>
      <c r="H33" s="53" t="n"/>
      <c r="I33" s="53" t="n"/>
      <c r="J33" s="53" t="n"/>
      <c r="K33" s="53" t="n"/>
      <c r="L33" s="53" t="n"/>
      <c r="M33" s="53" t="n"/>
      <c r="N33" s="53" t="n"/>
      <c r="O33" s="53" t="n"/>
    </row>
    <row r="34">
      <c r="A34" s="53" t="n"/>
      <c r="B34" s="53" t="n"/>
      <c r="C34" s="53" t="n"/>
      <c r="D34" s="53" t="n"/>
      <c r="E34" s="53" t="n"/>
      <c r="F34" s="53" t="n"/>
      <c r="G34" s="53" t="n"/>
      <c r="H34" s="53" t="n"/>
      <c r="I34" s="53" t="n"/>
      <c r="J34" s="53" t="n"/>
      <c r="K34" s="53" t="n"/>
      <c r="L34" s="53" t="n"/>
      <c r="M34" s="53" t="n"/>
      <c r="N34" s="53" t="n"/>
      <c r="O34" s="53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8B5CF6"/>
    <outlinePr summaryBelow="1" summaryRight="1"/>
    <pageSetUpPr/>
  </sheetPr>
  <dimension ref="A1:I49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50" customWidth="1" min="2" max="2"/>
  </cols>
  <sheetData>
    <row r="1">
      <c r="A1" s="56" t="inlineStr">
        <is>
          <t>METRIC</t>
        </is>
      </c>
      <c r="B1" s="56" t="inlineStr">
        <is>
          <t>VALUE</t>
        </is>
      </c>
      <c r="C1" s="53" t="n"/>
      <c r="D1" s="53" t="inlineStr">
        <is>
          <t>Week</t>
        </is>
      </c>
      <c r="E1" s="53" t="inlineStr">
        <is>
          <t>Done</t>
        </is>
      </c>
      <c r="F1" s="53" t="inlineStr">
        <is>
          <t>Total</t>
        </is>
      </c>
      <c r="G1" s="53" t="n"/>
      <c r="H1" s="53" t="inlineStr">
        <is>
          <t>Day</t>
        </is>
      </c>
      <c r="I1" s="53" t="inlineStr">
        <is>
          <t>Planned Min</t>
        </is>
      </c>
    </row>
    <row r="2">
      <c r="A2" s="53" t="inlineStr">
        <is>
          <t>Days Complete</t>
        </is>
      </c>
      <c r="B2" s="53">
        <f>COUNTIF('Study Data'!K2:K31,"✅ Complete")</f>
        <v/>
      </c>
      <c r="C2" s="53" t="n"/>
      <c r="D2" s="53" t="inlineStr">
        <is>
          <t>Week 1</t>
        </is>
      </c>
      <c r="E2" s="53">
        <f>B13</f>
        <v/>
      </c>
      <c r="F2" s="53">
        <f>B12</f>
        <v/>
      </c>
      <c r="G2" s="53" t="n"/>
      <c r="H2" s="53" t="n">
        <v>1</v>
      </c>
      <c r="I2" s="53" t="n">
        <v>60</v>
      </c>
    </row>
    <row r="3">
      <c r="A3" s="53" t="inlineStr">
        <is>
          <t>Days In Progress</t>
        </is>
      </c>
      <c r="B3" s="53">
        <f>COUNTIF('Study Data'!K2:K31,"🔄 In Progress")</f>
        <v/>
      </c>
      <c r="C3" s="53" t="n"/>
      <c r="D3" s="53" t="inlineStr">
        <is>
          <t>Week 2</t>
        </is>
      </c>
      <c r="E3" s="53">
        <f>B15</f>
        <v/>
      </c>
      <c r="F3" s="53">
        <f>B14</f>
        <v/>
      </c>
      <c r="G3" s="53" t="n"/>
      <c r="H3" s="53" t="n">
        <v>2</v>
      </c>
      <c r="I3" s="53" t="n">
        <v>60</v>
      </c>
    </row>
    <row r="4">
      <c r="A4" s="53" t="inlineStr">
        <is>
          <t>Days Not Started</t>
        </is>
      </c>
      <c r="B4" s="53">
        <f>COUNTIF('Study Data'!K2:K31,"⬜ Not Started")</f>
        <v/>
      </c>
      <c r="C4" s="53" t="n"/>
      <c r="D4" s="53" t="inlineStr">
        <is>
          <t>Week 3</t>
        </is>
      </c>
      <c r="E4" s="53">
        <f>B17</f>
        <v/>
      </c>
      <c r="F4" s="53">
        <f>B16</f>
        <v/>
      </c>
      <c r="G4" s="53" t="n"/>
      <c r="H4" s="53" t="n">
        <v>3</v>
      </c>
      <c r="I4" s="53" t="n">
        <v>60</v>
      </c>
    </row>
    <row r="5">
      <c r="A5" s="53" t="inlineStr">
        <is>
          <t>Total Days</t>
        </is>
      </c>
      <c r="B5" s="53">
        <f>COUNTA('Study Data'!A2:A31)</f>
        <v/>
      </c>
      <c r="C5" s="53" t="n"/>
      <c r="D5" s="53" t="inlineStr">
        <is>
          <t>Week 4</t>
        </is>
      </c>
      <c r="E5" s="53">
        <f>B19</f>
        <v/>
      </c>
      <c r="F5" s="53">
        <f>B18</f>
        <v/>
      </c>
      <c r="G5" s="53" t="n"/>
      <c r="H5" s="53" t="n">
        <v>4</v>
      </c>
      <c r="I5" s="53" t="n">
        <v>60</v>
      </c>
    </row>
    <row r="6">
      <c r="A6" s="53" t="inlineStr">
        <is>
          <t>Completion %</t>
        </is>
      </c>
      <c r="B6" s="57">
        <f>IF(B5&gt;0,B2/B5,0)</f>
        <v/>
      </c>
      <c r="C6" s="53" t="n"/>
      <c r="D6" s="53" t="n"/>
      <c r="E6" s="53" t="n"/>
      <c r="F6" s="53" t="n"/>
      <c r="G6" s="53" t="n"/>
      <c r="H6" s="53" t="n">
        <v>5</v>
      </c>
      <c r="I6" s="53" t="n">
        <v>60</v>
      </c>
    </row>
    <row r="7">
      <c r="A7" s="53" t="inlineStr">
        <is>
          <t>Total Planned Min</t>
        </is>
      </c>
      <c r="B7" s="53">
        <f>SUM('Study Data'!I2:I31)</f>
        <v/>
      </c>
      <c r="C7" s="53" t="n"/>
      <c r="D7" s="53" t="n"/>
      <c r="E7" s="53" t="n"/>
      <c r="F7" s="53" t="n"/>
      <c r="G7" s="53" t="n"/>
      <c r="H7" s="53" t="n">
        <v>6</v>
      </c>
      <c r="I7" s="53" t="n">
        <v>120</v>
      </c>
    </row>
    <row r="8">
      <c r="A8" s="53" t="inlineStr">
        <is>
          <t>Total Actual Min</t>
        </is>
      </c>
      <c r="B8" s="53">
        <f>SUM('Study Data'!L2:L31)</f>
        <v/>
      </c>
      <c r="C8" s="53" t="n"/>
      <c r="D8" s="53" t="inlineStr">
        <is>
          <t>Status</t>
        </is>
      </c>
      <c r="E8" s="53" t="inlineStr">
        <is>
          <t>Count</t>
        </is>
      </c>
      <c r="F8" s="53" t="n"/>
      <c r="G8" s="53" t="n"/>
      <c r="H8" s="53" t="n">
        <v>7</v>
      </c>
      <c r="I8" s="53" t="n">
        <v>120</v>
      </c>
    </row>
    <row r="9">
      <c r="A9" s="53" t="inlineStr">
        <is>
          <t>Total Actual Hours</t>
        </is>
      </c>
      <c r="B9" s="53">
        <f>B8/60</f>
        <v/>
      </c>
      <c r="C9" s="53" t="n"/>
      <c r="D9" s="53" t="inlineStr">
        <is>
          <t>Complete</t>
        </is>
      </c>
      <c r="E9" s="53">
        <f>B2</f>
        <v/>
      </c>
      <c r="F9" s="53" t="n"/>
      <c r="G9" s="53" t="n"/>
      <c r="H9" s="53" t="n">
        <v>8</v>
      </c>
      <c r="I9" s="53" t="n">
        <v>52</v>
      </c>
    </row>
    <row r="10">
      <c r="A10" s="53" t="inlineStr">
        <is>
          <t>Total Planned Hours</t>
        </is>
      </c>
      <c r="B10" s="53">
        <f>B7/60</f>
        <v/>
      </c>
      <c r="C10" s="53" t="n"/>
      <c r="D10" s="53" t="inlineStr">
        <is>
          <t>In Progress</t>
        </is>
      </c>
      <c r="E10" s="53">
        <f>B3</f>
        <v/>
      </c>
      <c r="F10" s="53" t="n"/>
      <c r="G10" s="53" t="n"/>
      <c r="H10" s="53" t="n">
        <v>9</v>
      </c>
      <c r="I10" s="53" t="n">
        <v>59</v>
      </c>
    </row>
    <row r="11">
      <c r="A11" s="53" t="n"/>
      <c r="B11" s="53" t="n"/>
      <c r="C11" s="53" t="n"/>
      <c r="D11" s="53" t="inlineStr">
        <is>
          <t>Not Started</t>
        </is>
      </c>
      <c r="E11" s="53">
        <f>B4</f>
        <v/>
      </c>
      <c r="F11" s="53" t="n"/>
      <c r="G11" s="53" t="n"/>
      <c r="H11" s="53" t="n">
        <v>10</v>
      </c>
      <c r="I11" s="53" t="n">
        <v>60</v>
      </c>
    </row>
    <row r="12">
      <c r="A12" s="53" t="inlineStr">
        <is>
          <t>Week 1 Total</t>
        </is>
      </c>
      <c r="B12" s="53">
        <f>COUNTA('Study Data'!A2:A8)</f>
        <v/>
      </c>
      <c r="C12" s="53" t="n"/>
      <c r="D12" s="53" t="n"/>
      <c r="E12" s="53" t="n"/>
      <c r="F12" s="53" t="n"/>
      <c r="G12" s="53" t="n"/>
      <c r="H12" s="53" t="n">
        <v>11</v>
      </c>
      <c r="I12" s="53" t="n">
        <v>60</v>
      </c>
    </row>
    <row r="13">
      <c r="A13" s="53" t="inlineStr">
        <is>
          <t>Week 1 Done</t>
        </is>
      </c>
      <c r="B13" s="53">
        <f>COUNTIF('Study Data'!K2:K8,"✅ Complete")</f>
        <v/>
      </c>
      <c r="C13" s="53" t="n"/>
      <c r="D13" s="53" t="n"/>
      <c r="E13" s="53" t="n"/>
      <c r="F13" s="53" t="n"/>
      <c r="G13" s="53" t="n"/>
      <c r="H13" s="53" t="n">
        <v>12</v>
      </c>
      <c r="I13" s="53" t="n">
        <v>60</v>
      </c>
    </row>
    <row r="14">
      <c r="A14" s="53" t="inlineStr">
        <is>
          <t>Week 2 Total</t>
        </is>
      </c>
      <c r="B14" s="53">
        <f>COUNTA('Study Data'!A9:A15)</f>
        <v/>
      </c>
      <c r="C14" s="53" t="n"/>
      <c r="D14" s="53" t="n"/>
      <c r="E14" s="53" t="n"/>
      <c r="F14" s="53" t="n"/>
      <c r="G14" s="53" t="n"/>
      <c r="H14" s="53" t="n">
        <v>13</v>
      </c>
      <c r="I14" s="53" t="n">
        <v>79</v>
      </c>
    </row>
    <row r="15">
      <c r="A15" s="53" t="inlineStr">
        <is>
          <t>Week 2 Done</t>
        </is>
      </c>
      <c r="B15" s="53">
        <f>COUNTIF('Study Data'!K9:K15,"✅ Complete")</f>
        <v/>
      </c>
      <c r="C15" s="53" t="n"/>
      <c r="D15" s="53" t="n"/>
      <c r="E15" s="53" t="n"/>
      <c r="F15" s="53" t="n"/>
      <c r="G15" s="53" t="n"/>
      <c r="H15" s="53" t="n">
        <v>14</v>
      </c>
      <c r="I15" s="53" t="n">
        <v>94</v>
      </c>
    </row>
    <row r="16">
      <c r="A16" s="53" t="inlineStr">
        <is>
          <t>Week 3 Total</t>
        </is>
      </c>
      <c r="B16" s="53">
        <f>COUNTA('Study Data'!A16:A22)</f>
        <v/>
      </c>
      <c r="C16" s="53" t="n"/>
      <c r="D16" s="53" t="n"/>
      <c r="E16" s="53" t="n"/>
      <c r="F16" s="53" t="n"/>
      <c r="G16" s="53" t="n"/>
      <c r="H16" s="53" t="n">
        <v>15</v>
      </c>
      <c r="I16" s="53" t="n">
        <v>55</v>
      </c>
    </row>
    <row r="17">
      <c r="A17" s="53" t="inlineStr">
        <is>
          <t>Week 3 Done</t>
        </is>
      </c>
      <c r="B17" s="53">
        <f>COUNTIF('Study Data'!K16:K22,"✅ Complete")</f>
        <v/>
      </c>
      <c r="C17" s="53" t="n"/>
      <c r="D17" s="53" t="n"/>
      <c r="E17" s="53" t="n"/>
      <c r="F17" s="53" t="n"/>
      <c r="G17" s="53" t="n"/>
      <c r="H17" s="53" t="n">
        <v>16</v>
      </c>
      <c r="I17" s="53" t="n">
        <v>59</v>
      </c>
    </row>
    <row r="18">
      <c r="A18" s="53" t="inlineStr">
        <is>
          <t>Week 4 Total</t>
        </is>
      </c>
      <c r="B18" s="53">
        <f>COUNTA('Study Data'!A23:A31)</f>
        <v/>
      </c>
      <c r="C18" s="53" t="n"/>
      <c r="D18" s="53" t="n"/>
      <c r="E18" s="53" t="n"/>
      <c r="F18" s="53" t="n"/>
      <c r="G18" s="53" t="n"/>
      <c r="H18" s="53" t="n">
        <v>17</v>
      </c>
      <c r="I18" s="53" t="n">
        <v>58</v>
      </c>
    </row>
    <row r="19">
      <c r="A19" s="53" t="inlineStr">
        <is>
          <t>Week 4 Done</t>
        </is>
      </c>
      <c r="B19" s="53">
        <f>COUNTIF('Study Data'!K23:K31,"✅ Complete")</f>
        <v/>
      </c>
      <c r="C19" s="53" t="n"/>
      <c r="D19" s="53" t="n"/>
      <c r="E19" s="53" t="n"/>
      <c r="F19" s="53" t="n"/>
      <c r="G19" s="53" t="n"/>
      <c r="H19" s="53" t="n">
        <v>18</v>
      </c>
      <c r="I19" s="53" t="n">
        <v>60</v>
      </c>
    </row>
    <row r="20">
      <c r="A20" s="53" t="n"/>
      <c r="B20" s="53" t="n"/>
      <c r="C20" s="53" t="n"/>
      <c r="D20" s="53" t="n"/>
      <c r="E20" s="53" t="n"/>
      <c r="F20" s="53" t="n"/>
      <c r="G20" s="53" t="n"/>
      <c r="H20" s="53" t="n">
        <v>19</v>
      </c>
      <c r="I20" s="53" t="n">
        <v>60</v>
      </c>
    </row>
    <row r="21">
      <c r="A21" s="53" t="inlineStr">
        <is>
          <t>M0 Total</t>
        </is>
      </c>
      <c r="B21" s="53">
        <f>COUNTIF('Study Data'!D2:D31,"*M0*")+COUNTIF('Study Data'!D2:D31,"*Module 0*")</f>
        <v/>
      </c>
      <c r="C21" s="53" t="n"/>
      <c r="D21" s="53" t="n"/>
      <c r="E21" s="53" t="n"/>
      <c r="F21" s="53" t="n"/>
      <c r="G21" s="53" t="n"/>
      <c r="H21" s="53" t="n">
        <v>20</v>
      </c>
      <c r="I21" s="53" t="n">
        <v>102</v>
      </c>
    </row>
    <row r="22">
      <c r="A22" s="53" t="inlineStr">
        <is>
          <t>M0 Done</t>
        </is>
      </c>
      <c r="B22" s="53">
        <f>SUMPRODUCT((ISNUMBER(SEARCH("M0",'Study Data'!D2:D31))+ISNUMBER(SEARCH("Module 0",'Study Data'!D2:D31))&gt;0)*('Study Data'!K2:K31="✅ Complete")*1)</f>
        <v/>
      </c>
      <c r="C22" s="53" t="n"/>
      <c r="D22" s="53" t="n"/>
      <c r="E22" s="53" t="n"/>
      <c r="F22" s="53" t="n"/>
      <c r="G22" s="53" t="n"/>
      <c r="H22" s="53" t="n">
        <v>21</v>
      </c>
      <c r="I22" s="53" t="n">
        <v>84</v>
      </c>
    </row>
    <row r="23">
      <c r="A23" s="53" t="inlineStr">
        <is>
          <t>M1 Total</t>
        </is>
      </c>
      <c r="B23" s="53">
        <f>COUNTIF('Study Data'!D2:D31,"*Module 1*")+COUNTIF('Study Data'!D2:D31,"*M1*")</f>
        <v/>
      </c>
      <c r="C23" s="53" t="n"/>
      <c r="D23" s="53" t="n"/>
      <c r="E23" s="53" t="n"/>
      <c r="F23" s="53" t="n"/>
      <c r="G23" s="53" t="n"/>
      <c r="H23" s="53" t="n">
        <v>22</v>
      </c>
      <c r="I23" s="53" t="n">
        <v>49</v>
      </c>
    </row>
    <row r="24">
      <c r="A24" s="53" t="inlineStr">
        <is>
          <t>M1 Done</t>
        </is>
      </c>
      <c r="B24" s="53">
        <f>SUMPRODUCT((ISNUMBER(SEARCH("M1",'Study Data'!D2:D31))&gt;0)*('Study Data'!K2:K31="✅ Complete")*1)</f>
        <v/>
      </c>
      <c r="C24" s="53" t="n"/>
      <c r="D24" s="53" t="n"/>
      <c r="E24" s="53" t="n"/>
      <c r="F24" s="53" t="n"/>
      <c r="G24" s="53" t="n"/>
      <c r="H24" s="53" t="n">
        <v>23</v>
      </c>
      <c r="I24" s="53" t="n">
        <v>60</v>
      </c>
    </row>
    <row r="25">
      <c r="A25" s="53" t="inlineStr">
        <is>
          <t>M2 Total</t>
        </is>
      </c>
      <c r="B25" s="53">
        <f>COUNTIF('Study Data'!D2:D31,"*Module 2*")</f>
        <v/>
      </c>
      <c r="C25" s="53" t="n"/>
      <c r="D25" s="53" t="n"/>
      <c r="E25" s="53" t="n"/>
      <c r="F25" s="53" t="n"/>
      <c r="G25" s="53" t="n"/>
      <c r="H25" s="53" t="n">
        <v>24</v>
      </c>
      <c r="I25" s="53" t="n">
        <v>51</v>
      </c>
    </row>
    <row r="26">
      <c r="A26" s="53" t="inlineStr">
        <is>
          <t>M2 Done</t>
        </is>
      </c>
      <c r="B26" s="53">
        <f>SUMPRODUCT((ISNUMBER(SEARCH("Module 2",'Study Data'!D2:D31))&gt;0)*('Study Data'!K2:K31="✅ Complete")*1)</f>
        <v/>
      </c>
      <c r="C26" s="53" t="n"/>
      <c r="D26" s="53" t="n"/>
      <c r="E26" s="53" t="n"/>
      <c r="F26" s="53" t="n"/>
      <c r="G26" s="53" t="n"/>
      <c r="H26" s="53" t="n">
        <v>25</v>
      </c>
      <c r="I26" s="53" t="n">
        <v>60</v>
      </c>
    </row>
    <row r="27">
      <c r="A27" s="53" t="inlineStr">
        <is>
          <t>M3 Total</t>
        </is>
      </c>
      <c r="B27" s="53">
        <f>COUNTIF('Study Data'!D2:D31,"*Module 3*")+COUNTIF('Study Data'!D2:D31,"*M3*")</f>
        <v/>
      </c>
      <c r="C27" s="53" t="n"/>
      <c r="D27" s="53" t="n"/>
      <c r="E27" s="53" t="n"/>
      <c r="F27" s="53" t="n"/>
      <c r="G27" s="53" t="n"/>
      <c r="H27" s="53" t="n">
        <v>26</v>
      </c>
      <c r="I27" s="53" t="n">
        <v>60</v>
      </c>
    </row>
    <row r="28">
      <c r="A28" s="53" t="inlineStr">
        <is>
          <t>M3 Done</t>
        </is>
      </c>
      <c r="B28" s="53">
        <f>SUMPRODUCT((ISNUMBER(SEARCH("M3",'Study Data'!D2:D31))+ISNUMBER(SEARCH("Module 3",'Study Data'!D2:D31))&gt;0)*('Study Data'!K2:K31="✅ Complete")*1)</f>
        <v/>
      </c>
      <c r="C28" s="53" t="n"/>
      <c r="D28" s="53" t="n"/>
      <c r="E28" s="53" t="n"/>
      <c r="F28" s="53" t="n"/>
      <c r="G28" s="53" t="n"/>
      <c r="H28" s="53" t="n">
        <v>27</v>
      </c>
      <c r="I28" s="53" t="n">
        <v>100</v>
      </c>
    </row>
    <row r="29">
      <c r="A29" s="53" t="inlineStr">
        <is>
          <t>M4 Total</t>
        </is>
      </c>
      <c r="B29" s="53">
        <f>COUNTIF('Study Data'!D2:D31,"*Module 4*")+COUNTIF('Study Data'!D2:D31,"*M4*")</f>
        <v/>
      </c>
      <c r="C29" s="53" t="n"/>
      <c r="D29" s="53" t="n"/>
      <c r="E29" s="53" t="n"/>
      <c r="F29" s="53" t="n"/>
      <c r="G29" s="53" t="n"/>
      <c r="H29" s="53" t="n">
        <v>28</v>
      </c>
      <c r="I29" s="53" t="n">
        <v>85</v>
      </c>
    </row>
    <row r="30">
      <c r="A30" s="53" t="inlineStr">
        <is>
          <t>M4 Done</t>
        </is>
      </c>
      <c r="B30" s="53">
        <f>SUMPRODUCT((ISNUMBER(SEARCH("M4",'Study Data'!D2:D31))+ISNUMBER(SEARCH("Module 4",'Study Data'!D2:D31))&gt;0)*('Study Data'!K2:K31="✅ Complete")*1)</f>
        <v/>
      </c>
      <c r="C30" s="53" t="n"/>
      <c r="D30" s="53" t="n"/>
      <c r="E30" s="53" t="n"/>
      <c r="F30" s="53" t="n"/>
      <c r="G30" s="53" t="n"/>
      <c r="H30" s="53" t="n">
        <v>29</v>
      </c>
      <c r="I30" s="53" t="n">
        <v>60</v>
      </c>
    </row>
    <row r="31">
      <c r="A31" s="53" t="inlineStr">
        <is>
          <t>M5 Total</t>
        </is>
      </c>
      <c r="B31" s="53">
        <f>COUNTIF('Study Data'!D2:D31,"*Module 5*")+COUNTIF('Study Data'!D2:D31,"*M5*")</f>
        <v/>
      </c>
      <c r="C31" s="53" t="n"/>
      <c r="D31" s="53" t="n"/>
      <c r="E31" s="53" t="n"/>
      <c r="F31" s="53" t="n"/>
      <c r="G31" s="53" t="n"/>
      <c r="H31" s="53" t="n">
        <v>30</v>
      </c>
      <c r="I31" s="53" t="n">
        <v>106</v>
      </c>
    </row>
    <row r="32">
      <c r="A32" s="53" t="inlineStr">
        <is>
          <t>M5 Done</t>
        </is>
      </c>
      <c r="B32" s="53">
        <f>SUMPRODUCT((ISNUMBER(SEARCH("M5",'Study Data'!D2:D31))+ISNUMBER(SEARCH("Module 5",'Study Data'!D2:D31))&gt;0)*('Study Data'!K2:K31="✅ Complete")*1)</f>
        <v/>
      </c>
      <c r="C32" s="53" t="n"/>
      <c r="D32" s="53" t="n"/>
      <c r="E32" s="53" t="n"/>
      <c r="F32" s="53" t="n"/>
      <c r="G32" s="53" t="n"/>
      <c r="H32" s="53" t="n"/>
      <c r="I32" s="53" t="n"/>
    </row>
    <row r="33">
      <c r="A33" s="53" t="inlineStr">
        <is>
          <t>M6 Total</t>
        </is>
      </c>
      <c r="B33" s="53">
        <f>COUNTIF('Study Data'!D2:D31,"*Module 6*")+COUNTIF('Study Data'!D2:D31,"*M6*")</f>
        <v/>
      </c>
      <c r="C33" s="53" t="n"/>
      <c r="D33" s="53" t="n"/>
      <c r="E33" s="53" t="n"/>
      <c r="F33" s="53" t="n"/>
      <c r="G33" s="53" t="n"/>
      <c r="H33" s="53" t="n"/>
      <c r="I33" s="53" t="n"/>
    </row>
    <row r="34">
      <c r="A34" s="53" t="inlineStr">
        <is>
          <t>M6 Done</t>
        </is>
      </c>
      <c r="B34" s="53">
        <f>SUMPRODUCT((ISNUMBER(SEARCH("M6",'Study Data'!D2:D31))+ISNUMBER(SEARCH("Module 6",'Study Data'!D2:D31))&gt;0)*('Study Data'!K2:K31="✅ Complete")*1)</f>
        <v/>
      </c>
      <c r="C34" s="53" t="n"/>
      <c r="D34" s="53" t="n"/>
      <c r="E34" s="53" t="n"/>
      <c r="F34" s="53" t="n"/>
      <c r="G34" s="53" t="n"/>
      <c r="H34" s="53" t="n"/>
      <c r="I34" s="53" t="n"/>
    </row>
    <row r="35">
      <c r="A35" s="53" t="inlineStr">
        <is>
          <t>M7 Total</t>
        </is>
      </c>
      <c r="B35" s="53">
        <f>COUNTIF('Study Data'!D2:D31,"*Module 7*")+COUNTIF('Study Data'!D2:D31,"*M7*")</f>
        <v/>
      </c>
      <c r="C35" s="53" t="n"/>
      <c r="D35" s="53" t="n"/>
      <c r="E35" s="53" t="n"/>
      <c r="F35" s="53" t="n"/>
      <c r="G35" s="53" t="n"/>
      <c r="H35" s="53" t="n"/>
      <c r="I35" s="53" t="n"/>
    </row>
    <row r="36">
      <c r="A36" s="53" t="inlineStr">
        <is>
          <t>M7 Done</t>
        </is>
      </c>
      <c r="B36" s="53">
        <f>SUMPRODUCT((ISNUMBER(SEARCH("M7",'Study Data'!D2:D31))+ISNUMBER(SEARCH("Module 7",'Study Data'!D2:D31))&gt;0)*('Study Data'!K2:K31="✅ Complete")*1)</f>
        <v/>
      </c>
      <c r="C36" s="53" t="n"/>
      <c r="D36" s="53" t="n"/>
      <c r="E36" s="53" t="n"/>
      <c r="F36" s="53" t="n"/>
      <c r="G36" s="53" t="n"/>
      <c r="H36" s="53" t="n"/>
      <c r="I36" s="53" t="n"/>
    </row>
    <row r="37">
      <c r="A37" s="53" t="inlineStr">
        <is>
          <t>M8 Total</t>
        </is>
      </c>
      <c r="B37" s="53">
        <f>COUNTIF('Study Data'!D2:D31,"*M8*")</f>
        <v/>
      </c>
      <c r="C37" s="53" t="n"/>
      <c r="D37" s="53" t="n"/>
      <c r="E37" s="53" t="n"/>
      <c r="F37" s="53" t="n"/>
      <c r="G37" s="53" t="n"/>
      <c r="H37" s="53" t="n"/>
      <c r="I37" s="53" t="n"/>
    </row>
    <row r="38">
      <c r="A38" s="53" t="inlineStr">
        <is>
          <t>M8 Done</t>
        </is>
      </c>
      <c r="B38" s="53">
        <f>SUMPRODUCT((ISNUMBER(SEARCH("M8",'Study Data'!D2:D31))&gt;0)*('Study Data'!K2:K31="✅ Complete")*1)</f>
        <v/>
      </c>
      <c r="C38" s="53" t="n"/>
      <c r="D38" s="53" t="n"/>
      <c r="E38" s="53" t="n"/>
      <c r="F38" s="53" t="n"/>
      <c r="G38" s="53" t="n"/>
      <c r="H38" s="53" t="n"/>
      <c r="I38" s="53" t="n"/>
    </row>
    <row r="39">
      <c r="A39" s="53" t="inlineStr">
        <is>
          <t>M9 Total</t>
        </is>
      </c>
      <c r="B39" s="53">
        <f>COUNTIF('Study Data'!D2:D31,"*M9*")</f>
        <v/>
      </c>
      <c r="C39" s="53" t="n"/>
      <c r="D39" s="53" t="n"/>
      <c r="E39" s="53" t="n"/>
      <c r="F39" s="53" t="n"/>
      <c r="G39" s="53" t="n"/>
      <c r="H39" s="53" t="n"/>
      <c r="I39" s="53" t="n"/>
    </row>
    <row r="40">
      <c r="A40" s="53" t="inlineStr">
        <is>
          <t>M9 Done</t>
        </is>
      </c>
      <c r="B40" s="53">
        <f>SUMPRODUCT((ISNUMBER(SEARCH("M9",'Study Data'!D2:D31))&gt;0)*('Study Data'!K2:K31="✅ Complete")*1)</f>
        <v/>
      </c>
      <c r="C40" s="53" t="n"/>
      <c r="D40" s="53" t="n"/>
      <c r="E40" s="53" t="n"/>
      <c r="F40" s="53" t="n"/>
      <c r="G40" s="53" t="n"/>
      <c r="H40" s="53" t="n"/>
      <c r="I40" s="53" t="n"/>
    </row>
    <row r="41">
      <c r="A41" s="53" t="n"/>
      <c r="B41" s="53" t="n"/>
      <c r="C41" s="53" t="n"/>
      <c r="D41" s="53" t="n"/>
      <c r="E41" s="53" t="n"/>
      <c r="F41" s="53" t="n"/>
      <c r="G41" s="53" t="n"/>
      <c r="H41" s="53" t="n"/>
      <c r="I41" s="53" t="n"/>
    </row>
    <row r="42">
      <c r="A42" s="53" t="inlineStr">
        <is>
          <t>Current Streak</t>
        </is>
      </c>
      <c r="B42" s="53">
        <f>B2</f>
        <v/>
      </c>
      <c r="C42" s="53" t="n"/>
      <c r="D42" s="53" t="n"/>
      <c r="E42" s="53" t="n"/>
      <c r="F42" s="53" t="n"/>
      <c r="G42" s="53" t="n"/>
      <c r="H42" s="53" t="n"/>
      <c r="I42" s="53" t="n"/>
    </row>
    <row r="43">
      <c r="A43" s="53" t="n"/>
      <c r="B43" s="53" t="n"/>
      <c r="C43" s="53" t="n"/>
      <c r="D43" s="53" t="n"/>
      <c r="E43" s="53" t="n"/>
      <c r="F43" s="53" t="n"/>
      <c r="G43" s="53" t="n"/>
      <c r="H43" s="53" t="n"/>
      <c r="I43" s="53" t="n"/>
    </row>
    <row r="44">
      <c r="A44" s="53" t="n"/>
      <c r="B44" s="53" t="n"/>
      <c r="C44" s="53" t="n"/>
      <c r="D44" s="53" t="n"/>
      <c r="E44" s="53" t="n"/>
      <c r="F44" s="53" t="n"/>
      <c r="G44" s="53" t="n"/>
      <c r="H44" s="53" t="n"/>
      <c r="I44" s="53" t="n"/>
    </row>
    <row r="45">
      <c r="A45" s="53" t="n"/>
      <c r="B45" s="53" t="n"/>
      <c r="C45" s="53" t="n"/>
      <c r="D45" s="53" t="n"/>
      <c r="E45" s="53" t="n"/>
      <c r="F45" s="53" t="n"/>
      <c r="G45" s="53" t="n"/>
      <c r="H45" s="53" t="n"/>
      <c r="I45" s="53" t="n"/>
    </row>
    <row r="46">
      <c r="A46" s="53" t="n"/>
      <c r="B46" s="53" t="n"/>
      <c r="C46" s="53" t="n"/>
      <c r="D46" s="53" t="n"/>
      <c r="E46" s="53" t="n"/>
      <c r="F46" s="53" t="n"/>
      <c r="G46" s="53" t="n"/>
      <c r="H46" s="53" t="n"/>
      <c r="I46" s="53" t="n"/>
    </row>
    <row r="47">
      <c r="A47" s="53" t="n"/>
      <c r="B47" s="53" t="n"/>
      <c r="C47" s="53" t="n"/>
      <c r="D47" s="53" t="n"/>
      <c r="E47" s="53" t="n"/>
      <c r="F47" s="53" t="n"/>
      <c r="G47" s="53" t="n"/>
      <c r="H47" s="53" t="n"/>
      <c r="I47" s="53" t="n"/>
    </row>
    <row r="48">
      <c r="A48" s="53" t="n"/>
      <c r="B48" s="53" t="n"/>
      <c r="C48" s="53" t="n"/>
      <c r="D48" s="53" t="n"/>
      <c r="E48" s="53" t="n"/>
      <c r="F48" s="53" t="n"/>
      <c r="G48" s="53" t="n"/>
      <c r="H48" s="53" t="n"/>
      <c r="I48" s="53" t="n"/>
    </row>
    <row r="49">
      <c r="A49" s="53" t="n"/>
      <c r="B49" s="53" t="n"/>
      <c r="C49" s="53" t="n"/>
      <c r="D49" s="53" t="n"/>
      <c r="E49" s="53" t="n"/>
      <c r="F49" s="53" t="n"/>
      <c r="G49" s="53" t="n"/>
      <c r="H49" s="53" t="n"/>
      <c r="I49" s="53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2026-04-01T09:48:40Z</dcterms:created>
  <dcterms:modified xmlns:dcterms="http://purl.org/dc/terms/" xmlns:xsi="http://www.w3.org/2001/XMLSchema-instance" xsi:type="dcterms:W3CDTF">2026-04-01T09:48:40Z</dcterms:modified>
</cp:coreProperties>
</file>